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O2\2024\Odluka ministra o udjelu sredstava fiskalnog izravnanja JLP(R)S za 2025\"/>
    </mc:Choice>
  </mc:AlternateContent>
  <bookViews>
    <workbookView xWindow="0" yWindow="0" windowWidth="28800" windowHeight="12300"/>
  </bookViews>
  <sheets>
    <sheet name="Udjeli" sheetId="2" r:id="rId1"/>
    <sheet name="Izračun udjela za 2025. (euri)" sheetId="3" r:id="rId2"/>
  </sheets>
  <definedNames>
    <definedName name="_xlnm._FilterDatabase" localSheetId="1" hidden="1">'Izračun udjela za 2025. (euri)'!$A$10:$BI$566</definedName>
    <definedName name="_xlnm._FilterDatabase" localSheetId="0" hidden="1">Udjeli!$A$5:$E$581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571" i="3" l="1"/>
  <c r="BI571" i="3"/>
  <c r="BH571" i="3"/>
  <c r="BG571" i="3"/>
  <c r="BF571" i="3"/>
  <c r="BD571" i="3"/>
  <c r="BD570" i="3"/>
  <c r="BD11" i="3" l="1"/>
  <c r="BA573" i="3" l="1"/>
  <c r="BA574" i="3"/>
  <c r="BA575" i="3"/>
  <c r="BA576" i="3"/>
  <c r="BA577" i="3"/>
  <c r="BA578" i="3"/>
  <c r="BA579" i="3"/>
  <c r="BA580" i="3"/>
  <c r="BA581" i="3"/>
  <c r="BA582" i="3"/>
  <c r="BA583" i="3"/>
  <c r="BA584" i="3"/>
  <c r="BA585" i="3"/>
  <c r="BA586" i="3"/>
  <c r="BA587" i="3"/>
  <c r="BA588" i="3"/>
  <c r="BA589" i="3"/>
  <c r="BA590" i="3"/>
  <c r="BA591" i="3"/>
  <c r="BA592" i="3"/>
  <c r="BA568" i="3"/>
  <c r="BA570" i="3"/>
  <c r="BA595" i="3" l="1"/>
  <c r="BA597" i="3" s="1"/>
  <c r="D581" i="2"/>
  <c r="C581" i="2"/>
  <c r="B581" i="2"/>
  <c r="D580" i="2"/>
  <c r="C580" i="2"/>
  <c r="B580" i="2"/>
  <c r="D579" i="2"/>
  <c r="C579" i="2"/>
  <c r="B579" i="2"/>
  <c r="D578" i="2"/>
  <c r="C578" i="2"/>
  <c r="B578" i="2"/>
  <c r="D577" i="2"/>
  <c r="C577" i="2"/>
  <c r="B577" i="2"/>
  <c r="D576" i="2"/>
  <c r="C576" i="2"/>
  <c r="B576" i="2"/>
  <c r="D575" i="2"/>
  <c r="C575" i="2"/>
  <c r="B575" i="2"/>
  <c r="D574" i="2"/>
  <c r="C574" i="2"/>
  <c r="B574" i="2"/>
  <c r="D573" i="2"/>
  <c r="C573" i="2"/>
  <c r="B573" i="2"/>
  <c r="D572" i="2"/>
  <c r="C572" i="2"/>
  <c r="B572" i="2"/>
  <c r="D571" i="2"/>
  <c r="C571" i="2"/>
  <c r="B571" i="2"/>
  <c r="D570" i="2"/>
  <c r="C570" i="2"/>
  <c r="B570" i="2"/>
  <c r="D569" i="2"/>
  <c r="C569" i="2"/>
  <c r="B569" i="2"/>
  <c r="D568" i="2"/>
  <c r="C568" i="2"/>
  <c r="B568" i="2"/>
  <c r="D567" i="2"/>
  <c r="C567" i="2"/>
  <c r="B567" i="2"/>
  <c r="D566" i="2"/>
  <c r="C566" i="2"/>
  <c r="B566" i="2"/>
  <c r="D565" i="2"/>
  <c r="C565" i="2"/>
  <c r="B565" i="2"/>
  <c r="D564" i="2"/>
  <c r="C564" i="2"/>
  <c r="B564" i="2"/>
  <c r="D563" i="2"/>
  <c r="C563" i="2"/>
  <c r="B563" i="2"/>
  <c r="D562" i="2"/>
  <c r="C562" i="2"/>
  <c r="B562" i="2"/>
  <c r="D561" i="2"/>
  <c r="C561" i="2"/>
  <c r="B561" i="2"/>
  <c r="D560" i="2"/>
  <c r="C560" i="2"/>
  <c r="B560" i="2"/>
  <c r="D559" i="2"/>
  <c r="C559" i="2"/>
  <c r="B559" i="2"/>
  <c r="D558" i="2"/>
  <c r="B558" i="2"/>
  <c r="D557" i="2"/>
  <c r="C557" i="2"/>
  <c r="B557" i="2"/>
  <c r="D556" i="2"/>
  <c r="C556" i="2"/>
  <c r="B556" i="2"/>
  <c r="D555" i="2"/>
  <c r="C555" i="2"/>
  <c r="B555" i="2"/>
  <c r="D554" i="2"/>
  <c r="C554" i="2"/>
  <c r="B554" i="2"/>
  <c r="D553" i="2"/>
  <c r="C553" i="2"/>
  <c r="B553" i="2"/>
  <c r="D552" i="2"/>
  <c r="C552" i="2"/>
  <c r="B552" i="2"/>
  <c r="D551" i="2"/>
  <c r="C551" i="2"/>
  <c r="B551" i="2"/>
  <c r="D550" i="2"/>
  <c r="C550" i="2"/>
  <c r="B550" i="2"/>
  <c r="D549" i="2"/>
  <c r="C549" i="2"/>
  <c r="B549" i="2"/>
  <c r="D548" i="2"/>
  <c r="C548" i="2"/>
  <c r="B548" i="2"/>
  <c r="D547" i="2"/>
  <c r="C547" i="2"/>
  <c r="B547" i="2"/>
  <c r="D546" i="2"/>
  <c r="C546" i="2"/>
  <c r="B546" i="2"/>
  <c r="D545" i="2"/>
  <c r="C545" i="2"/>
  <c r="B545" i="2"/>
  <c r="D544" i="2"/>
  <c r="C544" i="2"/>
  <c r="B544" i="2"/>
  <c r="D543" i="2"/>
  <c r="C543" i="2"/>
  <c r="B543" i="2"/>
  <c r="D542" i="2"/>
  <c r="C542" i="2"/>
  <c r="B542" i="2"/>
  <c r="D541" i="2"/>
  <c r="C541" i="2"/>
  <c r="B541" i="2"/>
  <c r="D540" i="2"/>
  <c r="C540" i="2"/>
  <c r="B540" i="2"/>
  <c r="D539" i="2"/>
  <c r="C539" i="2"/>
  <c r="B539" i="2"/>
  <c r="D538" i="2"/>
  <c r="C538" i="2"/>
  <c r="B538" i="2"/>
  <c r="D537" i="2"/>
  <c r="C537" i="2"/>
  <c r="B537" i="2"/>
  <c r="D536" i="2"/>
  <c r="C536" i="2"/>
  <c r="B536" i="2"/>
  <c r="D535" i="2"/>
  <c r="C535" i="2"/>
  <c r="B535" i="2"/>
  <c r="D534" i="2"/>
  <c r="C534" i="2"/>
  <c r="B534" i="2"/>
  <c r="D533" i="2"/>
  <c r="C533" i="2"/>
  <c r="B533" i="2"/>
  <c r="D532" i="2"/>
  <c r="C532" i="2"/>
  <c r="B532" i="2"/>
  <c r="D531" i="2"/>
  <c r="C531" i="2"/>
  <c r="B531" i="2"/>
  <c r="D530" i="2"/>
  <c r="C530" i="2"/>
  <c r="B530" i="2"/>
  <c r="D529" i="2"/>
  <c r="C529" i="2"/>
  <c r="B529" i="2"/>
  <c r="D528" i="2"/>
  <c r="C528" i="2"/>
  <c r="B528" i="2"/>
  <c r="D527" i="2"/>
  <c r="C527" i="2"/>
  <c r="B527" i="2"/>
  <c r="D526" i="2"/>
  <c r="C526" i="2"/>
  <c r="B526" i="2"/>
  <c r="D525" i="2"/>
  <c r="C525" i="2"/>
  <c r="B525" i="2"/>
  <c r="D524" i="2"/>
  <c r="C524" i="2"/>
  <c r="B524" i="2"/>
  <c r="D523" i="2"/>
  <c r="C523" i="2"/>
  <c r="B523" i="2"/>
  <c r="D522" i="2"/>
  <c r="C522" i="2"/>
  <c r="B522" i="2"/>
  <c r="D521" i="2"/>
  <c r="C521" i="2"/>
  <c r="B521" i="2"/>
  <c r="D520" i="2"/>
  <c r="C520" i="2"/>
  <c r="B520" i="2"/>
  <c r="D519" i="2"/>
  <c r="C519" i="2"/>
  <c r="B519" i="2"/>
  <c r="D518" i="2"/>
  <c r="C518" i="2"/>
  <c r="B518" i="2"/>
  <c r="D517" i="2"/>
  <c r="C517" i="2"/>
  <c r="B517" i="2"/>
  <c r="D516" i="2"/>
  <c r="C516" i="2"/>
  <c r="B516" i="2"/>
  <c r="D515" i="2"/>
  <c r="C515" i="2"/>
  <c r="B515" i="2"/>
  <c r="D514" i="2"/>
  <c r="C514" i="2"/>
  <c r="B514" i="2"/>
  <c r="D513" i="2"/>
  <c r="C513" i="2"/>
  <c r="B513" i="2"/>
  <c r="D512" i="2"/>
  <c r="C512" i="2"/>
  <c r="B512" i="2"/>
  <c r="D511" i="2"/>
  <c r="C511" i="2"/>
  <c r="B511" i="2"/>
  <c r="D510" i="2"/>
  <c r="C510" i="2"/>
  <c r="B510" i="2"/>
  <c r="D509" i="2"/>
  <c r="C509" i="2"/>
  <c r="B509" i="2"/>
  <c r="D508" i="2"/>
  <c r="C508" i="2"/>
  <c r="B508" i="2"/>
  <c r="D507" i="2"/>
  <c r="C507" i="2"/>
  <c r="B507" i="2"/>
  <c r="D506" i="2"/>
  <c r="C506" i="2"/>
  <c r="B506" i="2"/>
  <c r="D505" i="2"/>
  <c r="C505" i="2"/>
  <c r="B505" i="2"/>
  <c r="D504" i="2"/>
  <c r="C504" i="2"/>
  <c r="B504" i="2"/>
  <c r="D503" i="2"/>
  <c r="C503" i="2"/>
  <c r="B503" i="2"/>
  <c r="D502" i="2"/>
  <c r="C502" i="2"/>
  <c r="B502" i="2"/>
  <c r="D501" i="2"/>
  <c r="C501" i="2"/>
  <c r="B501" i="2"/>
  <c r="D500" i="2"/>
  <c r="C500" i="2"/>
  <c r="B500" i="2"/>
  <c r="D499" i="2"/>
  <c r="C499" i="2"/>
  <c r="B499" i="2"/>
  <c r="D498" i="2"/>
  <c r="C498" i="2"/>
  <c r="B498" i="2"/>
  <c r="D497" i="2"/>
  <c r="C497" i="2"/>
  <c r="B497" i="2"/>
  <c r="D496" i="2"/>
  <c r="C496" i="2"/>
  <c r="B496" i="2"/>
  <c r="D495" i="2"/>
  <c r="C495" i="2"/>
  <c r="B495" i="2"/>
  <c r="D494" i="2"/>
  <c r="C494" i="2"/>
  <c r="B494" i="2"/>
  <c r="D493" i="2"/>
  <c r="C493" i="2"/>
  <c r="B493" i="2"/>
  <c r="D492" i="2"/>
  <c r="C492" i="2"/>
  <c r="B492" i="2"/>
  <c r="D491" i="2"/>
  <c r="C491" i="2"/>
  <c r="B491" i="2"/>
  <c r="D490" i="2"/>
  <c r="C490" i="2"/>
  <c r="B490" i="2"/>
  <c r="D489" i="2"/>
  <c r="C489" i="2"/>
  <c r="B489" i="2"/>
  <c r="D488" i="2"/>
  <c r="C488" i="2"/>
  <c r="B488" i="2"/>
  <c r="D487" i="2"/>
  <c r="C487" i="2"/>
  <c r="B487" i="2"/>
  <c r="D486" i="2"/>
  <c r="C486" i="2"/>
  <c r="B486" i="2"/>
  <c r="D485" i="2"/>
  <c r="C485" i="2"/>
  <c r="B485" i="2"/>
  <c r="D484" i="2"/>
  <c r="C484" i="2"/>
  <c r="B484" i="2"/>
  <c r="D483" i="2"/>
  <c r="C483" i="2"/>
  <c r="B483" i="2"/>
  <c r="D482" i="2"/>
  <c r="C482" i="2"/>
  <c r="B482" i="2"/>
  <c r="D481" i="2"/>
  <c r="C481" i="2"/>
  <c r="B481" i="2"/>
  <c r="D480" i="2"/>
  <c r="C480" i="2"/>
  <c r="B480" i="2"/>
  <c r="D479" i="2"/>
  <c r="C479" i="2"/>
  <c r="B479" i="2"/>
  <c r="D478" i="2"/>
  <c r="C478" i="2"/>
  <c r="B478" i="2"/>
  <c r="D477" i="2"/>
  <c r="C477" i="2"/>
  <c r="B477" i="2"/>
  <c r="D476" i="2"/>
  <c r="C476" i="2"/>
  <c r="B476" i="2"/>
  <c r="D475" i="2"/>
  <c r="C475" i="2"/>
  <c r="B475" i="2"/>
  <c r="D474" i="2"/>
  <c r="C474" i="2"/>
  <c r="B474" i="2"/>
  <c r="D473" i="2"/>
  <c r="C473" i="2"/>
  <c r="B473" i="2"/>
  <c r="D472" i="2"/>
  <c r="C472" i="2"/>
  <c r="B472" i="2"/>
  <c r="D471" i="2"/>
  <c r="C471" i="2"/>
  <c r="B471" i="2"/>
  <c r="D470" i="2"/>
  <c r="C470" i="2"/>
  <c r="B470" i="2"/>
  <c r="D469" i="2"/>
  <c r="C469" i="2"/>
  <c r="B469" i="2"/>
  <c r="D468" i="2"/>
  <c r="C468" i="2"/>
  <c r="B468" i="2"/>
  <c r="D467" i="2"/>
  <c r="C467" i="2"/>
  <c r="B467" i="2"/>
  <c r="D466" i="2"/>
  <c r="C466" i="2"/>
  <c r="B466" i="2"/>
  <c r="D465" i="2"/>
  <c r="C465" i="2"/>
  <c r="B465" i="2"/>
  <c r="D464" i="2"/>
  <c r="C464" i="2"/>
  <c r="B464" i="2"/>
  <c r="D463" i="2"/>
  <c r="C463" i="2"/>
  <c r="B463" i="2"/>
  <c r="D462" i="2"/>
  <c r="C462" i="2"/>
  <c r="B462" i="2"/>
  <c r="D461" i="2"/>
  <c r="C461" i="2"/>
  <c r="B461" i="2"/>
  <c r="D460" i="2"/>
  <c r="C460" i="2"/>
  <c r="B460" i="2"/>
  <c r="D459" i="2"/>
  <c r="C459" i="2"/>
  <c r="B459" i="2"/>
  <c r="D458" i="2"/>
  <c r="C458" i="2"/>
  <c r="B458" i="2"/>
  <c r="D457" i="2"/>
  <c r="C457" i="2"/>
  <c r="B457" i="2"/>
  <c r="D456" i="2"/>
  <c r="C456" i="2"/>
  <c r="B456" i="2"/>
  <c r="D455" i="2"/>
  <c r="C455" i="2"/>
  <c r="B455" i="2"/>
  <c r="D454" i="2"/>
  <c r="C454" i="2"/>
  <c r="B454" i="2"/>
  <c r="D453" i="2"/>
  <c r="C453" i="2"/>
  <c r="B453" i="2"/>
  <c r="D452" i="2"/>
  <c r="C452" i="2"/>
  <c r="B452" i="2"/>
  <c r="D451" i="2"/>
  <c r="C451" i="2"/>
  <c r="B451" i="2"/>
  <c r="D450" i="2"/>
  <c r="C450" i="2"/>
  <c r="B450" i="2"/>
  <c r="D449" i="2"/>
  <c r="C449" i="2"/>
  <c r="B449" i="2"/>
  <c r="D448" i="2"/>
  <c r="C448" i="2"/>
  <c r="B448" i="2"/>
  <c r="D447" i="2"/>
  <c r="C447" i="2"/>
  <c r="B447" i="2"/>
  <c r="D446" i="2"/>
  <c r="C446" i="2"/>
  <c r="B446" i="2"/>
  <c r="D445" i="2"/>
  <c r="C445" i="2"/>
  <c r="B445" i="2"/>
  <c r="D444" i="2"/>
  <c r="C444" i="2"/>
  <c r="B444" i="2"/>
  <c r="D443" i="2"/>
  <c r="C443" i="2"/>
  <c r="B443" i="2"/>
  <c r="D442" i="2"/>
  <c r="C442" i="2"/>
  <c r="B442" i="2"/>
  <c r="D441" i="2"/>
  <c r="C441" i="2"/>
  <c r="B441" i="2"/>
  <c r="D440" i="2"/>
  <c r="C440" i="2"/>
  <c r="B440" i="2"/>
  <c r="D439" i="2"/>
  <c r="C439" i="2"/>
  <c r="B439" i="2"/>
  <c r="D438" i="2"/>
  <c r="C438" i="2"/>
  <c r="B438" i="2"/>
  <c r="D437" i="2"/>
  <c r="C437" i="2"/>
  <c r="B437" i="2"/>
  <c r="D436" i="2"/>
  <c r="C436" i="2"/>
  <c r="B436" i="2"/>
  <c r="D435" i="2"/>
  <c r="C435" i="2"/>
  <c r="B435" i="2"/>
  <c r="D434" i="2"/>
  <c r="C434" i="2"/>
  <c r="B434" i="2"/>
  <c r="D433" i="2"/>
  <c r="C433" i="2"/>
  <c r="B433" i="2"/>
  <c r="D432" i="2"/>
  <c r="C432" i="2"/>
  <c r="B432" i="2"/>
  <c r="D431" i="2"/>
  <c r="C431" i="2"/>
  <c r="B431" i="2"/>
  <c r="D430" i="2"/>
  <c r="C430" i="2"/>
  <c r="B430" i="2"/>
  <c r="D429" i="2"/>
  <c r="C429" i="2"/>
  <c r="B429" i="2"/>
  <c r="D428" i="2"/>
  <c r="C428" i="2"/>
  <c r="B428" i="2"/>
  <c r="D427" i="2"/>
  <c r="C427" i="2"/>
  <c r="B427" i="2"/>
  <c r="D426" i="2"/>
  <c r="C426" i="2"/>
  <c r="B426" i="2"/>
  <c r="D425" i="2"/>
  <c r="C425" i="2"/>
  <c r="B425" i="2"/>
  <c r="D424" i="2"/>
  <c r="C424" i="2"/>
  <c r="B424" i="2"/>
  <c r="D423" i="2"/>
  <c r="C423" i="2"/>
  <c r="B423" i="2"/>
  <c r="D422" i="2"/>
  <c r="C422" i="2"/>
  <c r="B422" i="2"/>
  <c r="D421" i="2"/>
  <c r="C421" i="2"/>
  <c r="B421" i="2"/>
  <c r="D420" i="2"/>
  <c r="C420" i="2"/>
  <c r="B420" i="2"/>
  <c r="D419" i="2"/>
  <c r="C419" i="2"/>
  <c r="B419" i="2"/>
  <c r="D418" i="2"/>
  <c r="C418" i="2"/>
  <c r="B418" i="2"/>
  <c r="D417" i="2"/>
  <c r="C417" i="2"/>
  <c r="B417" i="2"/>
  <c r="D416" i="2"/>
  <c r="C416" i="2"/>
  <c r="B416" i="2"/>
  <c r="D415" i="2"/>
  <c r="C415" i="2"/>
  <c r="B415" i="2"/>
  <c r="D414" i="2"/>
  <c r="C414" i="2"/>
  <c r="B414" i="2"/>
  <c r="D413" i="2"/>
  <c r="C413" i="2"/>
  <c r="B413" i="2"/>
  <c r="D412" i="2"/>
  <c r="C412" i="2"/>
  <c r="B412" i="2"/>
  <c r="D411" i="2"/>
  <c r="C411" i="2"/>
  <c r="B411" i="2"/>
  <c r="D410" i="2"/>
  <c r="C410" i="2"/>
  <c r="B410" i="2"/>
  <c r="D409" i="2"/>
  <c r="C409" i="2"/>
  <c r="B409" i="2"/>
  <c r="D408" i="2"/>
  <c r="C408" i="2"/>
  <c r="B408" i="2"/>
  <c r="D407" i="2"/>
  <c r="C407" i="2"/>
  <c r="B407" i="2"/>
  <c r="D406" i="2"/>
  <c r="C406" i="2"/>
  <c r="B406" i="2"/>
  <c r="D405" i="2"/>
  <c r="C405" i="2"/>
  <c r="B405" i="2"/>
  <c r="D404" i="2"/>
  <c r="C404" i="2"/>
  <c r="B404" i="2"/>
  <c r="D403" i="2"/>
  <c r="C403" i="2"/>
  <c r="B403" i="2"/>
  <c r="D402" i="2"/>
  <c r="C402" i="2"/>
  <c r="B402" i="2"/>
  <c r="D401" i="2"/>
  <c r="C401" i="2"/>
  <c r="B401" i="2"/>
  <c r="D400" i="2"/>
  <c r="C400" i="2"/>
  <c r="B400" i="2"/>
  <c r="D399" i="2"/>
  <c r="C399" i="2"/>
  <c r="B399" i="2"/>
  <c r="D398" i="2"/>
  <c r="C398" i="2"/>
  <c r="B398" i="2"/>
  <c r="D397" i="2"/>
  <c r="C397" i="2"/>
  <c r="B397" i="2"/>
  <c r="D396" i="2"/>
  <c r="C396" i="2"/>
  <c r="B396" i="2"/>
  <c r="D395" i="2"/>
  <c r="C395" i="2"/>
  <c r="B395" i="2"/>
  <c r="D394" i="2"/>
  <c r="C394" i="2"/>
  <c r="B394" i="2"/>
  <c r="D393" i="2"/>
  <c r="C393" i="2"/>
  <c r="B393" i="2"/>
  <c r="D392" i="2"/>
  <c r="C392" i="2"/>
  <c r="B392" i="2"/>
  <c r="D391" i="2"/>
  <c r="C391" i="2"/>
  <c r="B391" i="2"/>
  <c r="D390" i="2"/>
  <c r="C390" i="2"/>
  <c r="B390" i="2"/>
  <c r="D389" i="2"/>
  <c r="C389" i="2"/>
  <c r="B389" i="2"/>
  <c r="D388" i="2"/>
  <c r="C388" i="2"/>
  <c r="B388" i="2"/>
  <c r="D387" i="2"/>
  <c r="C387" i="2"/>
  <c r="B387" i="2"/>
  <c r="D386" i="2"/>
  <c r="C386" i="2"/>
  <c r="B386" i="2"/>
  <c r="D385" i="2"/>
  <c r="C385" i="2"/>
  <c r="B385" i="2"/>
  <c r="D384" i="2"/>
  <c r="C384" i="2"/>
  <c r="B384" i="2"/>
  <c r="D383" i="2"/>
  <c r="C383" i="2"/>
  <c r="B383" i="2"/>
  <c r="D382" i="2"/>
  <c r="C382" i="2"/>
  <c r="B382" i="2"/>
  <c r="D381" i="2"/>
  <c r="C381" i="2"/>
  <c r="B381" i="2"/>
  <c r="D380" i="2"/>
  <c r="C380" i="2"/>
  <c r="B380" i="2"/>
  <c r="D379" i="2"/>
  <c r="C379" i="2"/>
  <c r="B379" i="2"/>
  <c r="D378" i="2"/>
  <c r="C378" i="2"/>
  <c r="B378" i="2"/>
  <c r="D377" i="2"/>
  <c r="C377" i="2"/>
  <c r="B377" i="2"/>
  <c r="D376" i="2"/>
  <c r="C376" i="2"/>
  <c r="B376" i="2"/>
  <c r="D375" i="2"/>
  <c r="C375" i="2"/>
  <c r="B375" i="2"/>
  <c r="D374" i="2"/>
  <c r="C374" i="2"/>
  <c r="B374" i="2"/>
  <c r="D373" i="2"/>
  <c r="C373" i="2"/>
  <c r="B373" i="2"/>
  <c r="D372" i="2"/>
  <c r="C372" i="2"/>
  <c r="B372" i="2"/>
  <c r="D371" i="2"/>
  <c r="C371" i="2"/>
  <c r="B371" i="2"/>
  <c r="D370" i="2"/>
  <c r="C370" i="2"/>
  <c r="B370" i="2"/>
  <c r="D369" i="2"/>
  <c r="C369" i="2"/>
  <c r="B369" i="2"/>
  <c r="D368" i="2"/>
  <c r="C368" i="2"/>
  <c r="B368" i="2"/>
  <c r="D367" i="2"/>
  <c r="C367" i="2"/>
  <c r="B367" i="2"/>
  <c r="D366" i="2"/>
  <c r="C366" i="2"/>
  <c r="B366" i="2"/>
  <c r="D365" i="2"/>
  <c r="C365" i="2"/>
  <c r="B365" i="2"/>
  <c r="D364" i="2"/>
  <c r="C364" i="2"/>
  <c r="B364" i="2"/>
  <c r="D363" i="2"/>
  <c r="C363" i="2"/>
  <c r="B363" i="2"/>
  <c r="D362" i="2"/>
  <c r="C362" i="2"/>
  <c r="B362" i="2"/>
  <c r="D361" i="2"/>
  <c r="C361" i="2"/>
  <c r="B361" i="2"/>
  <c r="D360" i="2"/>
  <c r="C360" i="2"/>
  <c r="B360" i="2"/>
  <c r="D359" i="2"/>
  <c r="C359" i="2"/>
  <c r="B359" i="2"/>
  <c r="D358" i="2"/>
  <c r="C358" i="2"/>
  <c r="B358" i="2"/>
  <c r="D357" i="2"/>
  <c r="C357" i="2"/>
  <c r="B357" i="2"/>
  <c r="D356" i="2"/>
  <c r="C356" i="2"/>
  <c r="B356" i="2"/>
  <c r="D355" i="2"/>
  <c r="C355" i="2"/>
  <c r="B355" i="2"/>
  <c r="D354" i="2"/>
  <c r="C354" i="2"/>
  <c r="B354" i="2"/>
  <c r="D353" i="2"/>
  <c r="C353" i="2"/>
  <c r="B353" i="2"/>
  <c r="D352" i="2"/>
  <c r="C352" i="2"/>
  <c r="B352" i="2"/>
  <c r="D351" i="2"/>
  <c r="C351" i="2"/>
  <c r="B351" i="2"/>
  <c r="D350" i="2"/>
  <c r="C350" i="2"/>
  <c r="B350" i="2"/>
  <c r="D349" i="2"/>
  <c r="C349" i="2"/>
  <c r="B349" i="2"/>
  <c r="D348" i="2"/>
  <c r="C348" i="2"/>
  <c r="B348" i="2"/>
  <c r="D347" i="2"/>
  <c r="C347" i="2"/>
  <c r="B347" i="2"/>
  <c r="D346" i="2"/>
  <c r="C346" i="2"/>
  <c r="B346" i="2"/>
  <c r="D345" i="2"/>
  <c r="C345" i="2"/>
  <c r="B345" i="2"/>
  <c r="D344" i="2"/>
  <c r="C344" i="2"/>
  <c r="B344" i="2"/>
  <c r="D343" i="2"/>
  <c r="C343" i="2"/>
  <c r="B343" i="2"/>
  <c r="D342" i="2"/>
  <c r="C342" i="2"/>
  <c r="B342" i="2"/>
  <c r="D341" i="2"/>
  <c r="C341" i="2"/>
  <c r="B341" i="2"/>
  <c r="D340" i="2"/>
  <c r="C340" i="2"/>
  <c r="B340" i="2"/>
  <c r="D339" i="2"/>
  <c r="C339" i="2"/>
  <c r="B339" i="2"/>
  <c r="D338" i="2"/>
  <c r="C338" i="2"/>
  <c r="B338" i="2"/>
  <c r="D337" i="2"/>
  <c r="C337" i="2"/>
  <c r="B337" i="2"/>
  <c r="D336" i="2"/>
  <c r="C336" i="2"/>
  <c r="B336" i="2"/>
  <c r="D335" i="2"/>
  <c r="C335" i="2"/>
  <c r="B335" i="2"/>
  <c r="D334" i="2"/>
  <c r="C334" i="2"/>
  <c r="B334" i="2"/>
  <c r="D333" i="2"/>
  <c r="C333" i="2"/>
  <c r="B333" i="2"/>
  <c r="D332" i="2"/>
  <c r="C332" i="2"/>
  <c r="B332" i="2"/>
  <c r="D331" i="2"/>
  <c r="C331" i="2"/>
  <c r="B331" i="2"/>
  <c r="D330" i="2"/>
  <c r="C330" i="2"/>
  <c r="B330" i="2"/>
  <c r="D329" i="2"/>
  <c r="C329" i="2"/>
  <c r="B329" i="2"/>
  <c r="D328" i="2"/>
  <c r="C328" i="2"/>
  <c r="B328" i="2"/>
  <c r="D327" i="2"/>
  <c r="C327" i="2"/>
  <c r="B327" i="2"/>
  <c r="D326" i="2"/>
  <c r="C326" i="2"/>
  <c r="B326" i="2"/>
  <c r="D325" i="2"/>
  <c r="C325" i="2"/>
  <c r="B325" i="2"/>
  <c r="D324" i="2"/>
  <c r="C324" i="2"/>
  <c r="B324" i="2"/>
  <c r="D323" i="2"/>
  <c r="C323" i="2"/>
  <c r="B323" i="2"/>
  <c r="D322" i="2"/>
  <c r="C322" i="2"/>
  <c r="B322" i="2"/>
  <c r="D321" i="2"/>
  <c r="C321" i="2"/>
  <c r="B321" i="2"/>
  <c r="D320" i="2"/>
  <c r="C320" i="2"/>
  <c r="B320" i="2"/>
  <c r="D319" i="2"/>
  <c r="C319" i="2"/>
  <c r="B319" i="2"/>
  <c r="D318" i="2"/>
  <c r="C318" i="2"/>
  <c r="B318" i="2"/>
  <c r="D317" i="2"/>
  <c r="C317" i="2"/>
  <c r="B317" i="2"/>
  <c r="D316" i="2"/>
  <c r="C316" i="2"/>
  <c r="B316" i="2"/>
  <c r="D315" i="2"/>
  <c r="C315" i="2"/>
  <c r="B315" i="2"/>
  <c r="D314" i="2"/>
  <c r="C314" i="2"/>
  <c r="B314" i="2"/>
  <c r="D313" i="2"/>
  <c r="C313" i="2"/>
  <c r="B313" i="2"/>
  <c r="D312" i="2"/>
  <c r="C312" i="2"/>
  <c r="B312" i="2"/>
  <c r="D311" i="2"/>
  <c r="C311" i="2"/>
  <c r="B311" i="2"/>
  <c r="D310" i="2"/>
  <c r="C310" i="2"/>
  <c r="B310" i="2"/>
  <c r="D309" i="2"/>
  <c r="C309" i="2"/>
  <c r="B309" i="2"/>
  <c r="D308" i="2"/>
  <c r="C308" i="2"/>
  <c r="B308" i="2"/>
  <c r="D307" i="2"/>
  <c r="C307" i="2"/>
  <c r="B307" i="2"/>
  <c r="D306" i="2"/>
  <c r="C306" i="2"/>
  <c r="B306" i="2"/>
  <c r="D305" i="2"/>
  <c r="C305" i="2"/>
  <c r="B305" i="2"/>
  <c r="D304" i="2"/>
  <c r="C304" i="2"/>
  <c r="B304" i="2"/>
  <c r="D303" i="2"/>
  <c r="C303" i="2"/>
  <c r="B303" i="2"/>
  <c r="D302" i="2"/>
  <c r="C302" i="2"/>
  <c r="B302" i="2"/>
  <c r="D301" i="2"/>
  <c r="C301" i="2"/>
  <c r="B301" i="2"/>
  <c r="D300" i="2"/>
  <c r="C300" i="2"/>
  <c r="B300" i="2"/>
  <c r="D299" i="2"/>
  <c r="C299" i="2"/>
  <c r="B299" i="2"/>
  <c r="D298" i="2"/>
  <c r="C298" i="2"/>
  <c r="B298" i="2"/>
  <c r="D297" i="2"/>
  <c r="C297" i="2"/>
  <c r="B297" i="2"/>
  <c r="D296" i="2"/>
  <c r="C296" i="2"/>
  <c r="B296" i="2"/>
  <c r="D295" i="2"/>
  <c r="C295" i="2"/>
  <c r="B295" i="2"/>
  <c r="D294" i="2"/>
  <c r="C294" i="2"/>
  <c r="B294" i="2"/>
  <c r="D293" i="2"/>
  <c r="C293" i="2"/>
  <c r="B293" i="2"/>
  <c r="D292" i="2"/>
  <c r="C292" i="2"/>
  <c r="B292" i="2"/>
  <c r="D291" i="2"/>
  <c r="C291" i="2"/>
  <c r="B291" i="2"/>
  <c r="D290" i="2"/>
  <c r="C290" i="2"/>
  <c r="B290" i="2"/>
  <c r="D289" i="2"/>
  <c r="C289" i="2"/>
  <c r="B289" i="2"/>
  <c r="D288" i="2"/>
  <c r="C288" i="2"/>
  <c r="B288" i="2"/>
  <c r="D287" i="2"/>
  <c r="C287" i="2"/>
  <c r="B287" i="2"/>
  <c r="D286" i="2"/>
  <c r="C286" i="2"/>
  <c r="B286" i="2"/>
  <c r="D285" i="2"/>
  <c r="C285" i="2"/>
  <c r="B285" i="2"/>
  <c r="D284" i="2"/>
  <c r="C284" i="2"/>
  <c r="B284" i="2"/>
  <c r="D283" i="2"/>
  <c r="C283" i="2"/>
  <c r="B283" i="2"/>
  <c r="D282" i="2"/>
  <c r="C282" i="2"/>
  <c r="B282" i="2"/>
  <c r="D281" i="2"/>
  <c r="C281" i="2"/>
  <c r="B281" i="2"/>
  <c r="D280" i="2"/>
  <c r="C280" i="2"/>
  <c r="B280" i="2"/>
  <c r="D279" i="2"/>
  <c r="C279" i="2"/>
  <c r="B279" i="2"/>
  <c r="D278" i="2"/>
  <c r="C278" i="2"/>
  <c r="B278" i="2"/>
  <c r="D277" i="2"/>
  <c r="C277" i="2"/>
  <c r="B277" i="2"/>
  <c r="D276" i="2"/>
  <c r="C276" i="2"/>
  <c r="B276" i="2"/>
  <c r="D275" i="2"/>
  <c r="C275" i="2"/>
  <c r="B275" i="2"/>
  <c r="D274" i="2"/>
  <c r="C274" i="2"/>
  <c r="B274" i="2"/>
  <c r="D273" i="2"/>
  <c r="C273" i="2"/>
  <c r="B273" i="2"/>
  <c r="D272" i="2"/>
  <c r="C272" i="2"/>
  <c r="B272" i="2"/>
  <c r="D271" i="2"/>
  <c r="C271" i="2"/>
  <c r="B271" i="2"/>
  <c r="D270" i="2"/>
  <c r="C270" i="2"/>
  <c r="B270" i="2"/>
  <c r="D269" i="2"/>
  <c r="C269" i="2"/>
  <c r="B269" i="2"/>
  <c r="D268" i="2"/>
  <c r="C268" i="2"/>
  <c r="B268" i="2"/>
  <c r="D267" i="2"/>
  <c r="C267" i="2"/>
  <c r="B267" i="2"/>
  <c r="D266" i="2"/>
  <c r="C266" i="2"/>
  <c r="B266" i="2"/>
  <c r="D265" i="2"/>
  <c r="C265" i="2"/>
  <c r="B265" i="2"/>
  <c r="D264" i="2"/>
  <c r="C264" i="2"/>
  <c r="B264" i="2"/>
  <c r="D263" i="2"/>
  <c r="C263" i="2"/>
  <c r="B263" i="2"/>
  <c r="D262" i="2"/>
  <c r="C262" i="2"/>
  <c r="B262" i="2"/>
  <c r="D261" i="2"/>
  <c r="C261" i="2"/>
  <c r="B261" i="2"/>
  <c r="D260" i="2"/>
  <c r="C260" i="2"/>
  <c r="B260" i="2"/>
  <c r="D259" i="2"/>
  <c r="C259" i="2"/>
  <c r="B259" i="2"/>
  <c r="D258" i="2"/>
  <c r="C258" i="2"/>
  <c r="B258" i="2"/>
  <c r="D257" i="2"/>
  <c r="C257" i="2"/>
  <c r="B257" i="2"/>
  <c r="D256" i="2"/>
  <c r="C256" i="2"/>
  <c r="B256" i="2"/>
  <c r="D255" i="2"/>
  <c r="C255" i="2"/>
  <c r="B255" i="2"/>
  <c r="D254" i="2"/>
  <c r="C254" i="2"/>
  <c r="B254" i="2"/>
  <c r="D253" i="2"/>
  <c r="C253" i="2"/>
  <c r="B253" i="2"/>
  <c r="D252" i="2"/>
  <c r="C252" i="2"/>
  <c r="B252" i="2"/>
  <c r="D251" i="2"/>
  <c r="C251" i="2"/>
  <c r="B251" i="2"/>
  <c r="D250" i="2"/>
  <c r="C250" i="2"/>
  <c r="B250" i="2"/>
  <c r="D249" i="2"/>
  <c r="C249" i="2"/>
  <c r="B249" i="2"/>
  <c r="D248" i="2"/>
  <c r="C248" i="2"/>
  <c r="B248" i="2"/>
  <c r="D247" i="2"/>
  <c r="C247" i="2"/>
  <c r="B247" i="2"/>
  <c r="D246" i="2"/>
  <c r="C246" i="2"/>
  <c r="B246" i="2"/>
  <c r="D245" i="2"/>
  <c r="C245" i="2"/>
  <c r="B245" i="2"/>
  <c r="D244" i="2"/>
  <c r="C244" i="2"/>
  <c r="B244" i="2"/>
  <c r="D243" i="2"/>
  <c r="C243" i="2"/>
  <c r="B243" i="2"/>
  <c r="D242" i="2"/>
  <c r="C242" i="2"/>
  <c r="B242" i="2"/>
  <c r="D241" i="2"/>
  <c r="C241" i="2"/>
  <c r="B241" i="2"/>
  <c r="D240" i="2"/>
  <c r="C240" i="2"/>
  <c r="B240" i="2"/>
  <c r="D239" i="2"/>
  <c r="C239" i="2"/>
  <c r="B239" i="2"/>
  <c r="D238" i="2"/>
  <c r="C238" i="2"/>
  <c r="B238" i="2"/>
  <c r="D237" i="2"/>
  <c r="C237" i="2"/>
  <c r="B237" i="2"/>
  <c r="D236" i="2"/>
  <c r="C236" i="2"/>
  <c r="B236" i="2"/>
  <c r="D235" i="2"/>
  <c r="C235" i="2"/>
  <c r="B235" i="2"/>
  <c r="D234" i="2"/>
  <c r="C234" i="2"/>
  <c r="B234" i="2"/>
  <c r="D233" i="2"/>
  <c r="C233" i="2"/>
  <c r="B233" i="2"/>
  <c r="D232" i="2"/>
  <c r="C232" i="2"/>
  <c r="B232" i="2"/>
  <c r="D231" i="2"/>
  <c r="C231" i="2"/>
  <c r="B231" i="2"/>
  <c r="D230" i="2"/>
  <c r="C230" i="2"/>
  <c r="B230" i="2"/>
  <c r="D229" i="2"/>
  <c r="C229" i="2"/>
  <c r="B229" i="2"/>
  <c r="D228" i="2"/>
  <c r="C228" i="2"/>
  <c r="B228" i="2"/>
  <c r="D227" i="2"/>
  <c r="C227" i="2"/>
  <c r="B227" i="2"/>
  <c r="D226" i="2"/>
  <c r="C226" i="2"/>
  <c r="B226" i="2"/>
  <c r="D225" i="2"/>
  <c r="C225" i="2"/>
  <c r="B225" i="2"/>
  <c r="D224" i="2"/>
  <c r="C224" i="2"/>
  <c r="B224" i="2"/>
  <c r="D223" i="2"/>
  <c r="C223" i="2"/>
  <c r="B223" i="2"/>
  <c r="D222" i="2"/>
  <c r="C222" i="2"/>
  <c r="B222" i="2"/>
  <c r="D221" i="2"/>
  <c r="C221" i="2"/>
  <c r="B221" i="2"/>
  <c r="D220" i="2"/>
  <c r="C220" i="2"/>
  <c r="B220" i="2"/>
  <c r="D219" i="2"/>
  <c r="C219" i="2"/>
  <c r="B219" i="2"/>
  <c r="D218" i="2"/>
  <c r="C218" i="2"/>
  <c r="B218" i="2"/>
  <c r="D217" i="2"/>
  <c r="C217" i="2"/>
  <c r="B217" i="2"/>
  <c r="D216" i="2"/>
  <c r="C216" i="2"/>
  <c r="B216" i="2"/>
  <c r="D215" i="2"/>
  <c r="C215" i="2"/>
  <c r="B215" i="2"/>
  <c r="D214" i="2"/>
  <c r="C214" i="2"/>
  <c r="B214" i="2"/>
  <c r="D213" i="2"/>
  <c r="C213" i="2"/>
  <c r="B213" i="2"/>
  <c r="D212" i="2"/>
  <c r="C212" i="2"/>
  <c r="B212" i="2"/>
  <c r="D211" i="2"/>
  <c r="C211" i="2"/>
  <c r="B211" i="2"/>
  <c r="D210" i="2"/>
  <c r="C210" i="2"/>
  <c r="B210" i="2"/>
  <c r="D209" i="2"/>
  <c r="C209" i="2"/>
  <c r="B209" i="2"/>
  <c r="D208" i="2"/>
  <c r="C208" i="2"/>
  <c r="B208" i="2"/>
  <c r="D207" i="2"/>
  <c r="C207" i="2"/>
  <c r="B207" i="2"/>
  <c r="D206" i="2"/>
  <c r="C206" i="2"/>
  <c r="B206" i="2"/>
  <c r="D205" i="2"/>
  <c r="C205" i="2"/>
  <c r="B205" i="2"/>
  <c r="D204" i="2"/>
  <c r="C204" i="2"/>
  <c r="B204" i="2"/>
  <c r="D203" i="2"/>
  <c r="C203" i="2"/>
  <c r="B203" i="2"/>
  <c r="D202" i="2"/>
  <c r="C202" i="2"/>
  <c r="B202" i="2"/>
  <c r="D201" i="2"/>
  <c r="C201" i="2"/>
  <c r="B201" i="2"/>
  <c r="D200" i="2"/>
  <c r="C200" i="2"/>
  <c r="B200" i="2"/>
  <c r="D199" i="2"/>
  <c r="C199" i="2"/>
  <c r="B199" i="2"/>
  <c r="D198" i="2"/>
  <c r="C198" i="2"/>
  <c r="B198" i="2"/>
  <c r="D197" i="2"/>
  <c r="C197" i="2"/>
  <c r="B197" i="2"/>
  <c r="D196" i="2"/>
  <c r="C196" i="2"/>
  <c r="B196" i="2"/>
  <c r="D195" i="2"/>
  <c r="C195" i="2"/>
  <c r="B195" i="2"/>
  <c r="D194" i="2"/>
  <c r="C194" i="2"/>
  <c r="B194" i="2"/>
  <c r="D193" i="2"/>
  <c r="C193" i="2"/>
  <c r="B193" i="2"/>
  <c r="D192" i="2"/>
  <c r="C192" i="2"/>
  <c r="B192" i="2"/>
  <c r="D191" i="2"/>
  <c r="C191" i="2"/>
  <c r="B191" i="2"/>
  <c r="D190" i="2"/>
  <c r="C190" i="2"/>
  <c r="B190" i="2"/>
  <c r="D189" i="2"/>
  <c r="C189" i="2"/>
  <c r="B189" i="2"/>
  <c r="D188" i="2"/>
  <c r="C188" i="2"/>
  <c r="B188" i="2"/>
  <c r="D187" i="2"/>
  <c r="C187" i="2"/>
  <c r="B187" i="2"/>
  <c r="D186" i="2"/>
  <c r="C186" i="2"/>
  <c r="B186" i="2"/>
  <c r="D185" i="2"/>
  <c r="C185" i="2"/>
  <c r="B185" i="2"/>
  <c r="D184" i="2"/>
  <c r="C184" i="2"/>
  <c r="B184" i="2"/>
  <c r="D183" i="2"/>
  <c r="C183" i="2"/>
  <c r="B183" i="2"/>
  <c r="D182" i="2"/>
  <c r="C182" i="2"/>
  <c r="B182" i="2"/>
  <c r="D181" i="2"/>
  <c r="C181" i="2"/>
  <c r="B181" i="2"/>
  <c r="D180" i="2"/>
  <c r="C180" i="2"/>
  <c r="B180" i="2"/>
  <c r="D179" i="2"/>
  <c r="C179" i="2"/>
  <c r="B179" i="2"/>
  <c r="D178" i="2"/>
  <c r="C178" i="2"/>
  <c r="B178" i="2"/>
  <c r="D177" i="2"/>
  <c r="C177" i="2"/>
  <c r="B177" i="2"/>
  <c r="D176" i="2"/>
  <c r="C176" i="2"/>
  <c r="B176" i="2"/>
  <c r="D175" i="2"/>
  <c r="C175" i="2"/>
  <c r="B175" i="2"/>
  <c r="D174" i="2"/>
  <c r="C174" i="2"/>
  <c r="B174" i="2"/>
  <c r="D173" i="2"/>
  <c r="C173" i="2"/>
  <c r="B173" i="2"/>
  <c r="D172" i="2"/>
  <c r="C172" i="2"/>
  <c r="B172" i="2"/>
  <c r="D171" i="2"/>
  <c r="C171" i="2"/>
  <c r="B171" i="2"/>
  <c r="D170" i="2"/>
  <c r="C170" i="2"/>
  <c r="B170" i="2"/>
  <c r="D169" i="2"/>
  <c r="C169" i="2"/>
  <c r="B169" i="2"/>
  <c r="D168" i="2"/>
  <c r="C168" i="2"/>
  <c r="B168" i="2"/>
  <c r="D167" i="2"/>
  <c r="C167" i="2"/>
  <c r="B167" i="2"/>
  <c r="D166" i="2"/>
  <c r="C166" i="2"/>
  <c r="B166" i="2"/>
  <c r="D165" i="2"/>
  <c r="C165" i="2"/>
  <c r="B165" i="2"/>
  <c r="D164" i="2"/>
  <c r="C164" i="2"/>
  <c r="B164" i="2"/>
  <c r="D163" i="2"/>
  <c r="C163" i="2"/>
  <c r="B163" i="2"/>
  <c r="D162" i="2"/>
  <c r="C162" i="2"/>
  <c r="B162" i="2"/>
  <c r="D161" i="2"/>
  <c r="C161" i="2"/>
  <c r="B161" i="2"/>
  <c r="D160" i="2"/>
  <c r="C160" i="2"/>
  <c r="B160" i="2"/>
  <c r="D159" i="2"/>
  <c r="C159" i="2"/>
  <c r="B159" i="2"/>
  <c r="D158" i="2"/>
  <c r="C158" i="2"/>
  <c r="B158" i="2"/>
  <c r="D157" i="2"/>
  <c r="C157" i="2"/>
  <c r="B157" i="2"/>
  <c r="D156" i="2"/>
  <c r="C156" i="2"/>
  <c r="B156" i="2"/>
  <c r="D155" i="2"/>
  <c r="C155" i="2"/>
  <c r="B155" i="2"/>
  <c r="D154" i="2"/>
  <c r="C154" i="2"/>
  <c r="B154" i="2"/>
  <c r="D153" i="2"/>
  <c r="C153" i="2"/>
  <c r="B153" i="2"/>
  <c r="D152" i="2"/>
  <c r="C152" i="2"/>
  <c r="B152" i="2"/>
  <c r="D151" i="2"/>
  <c r="C151" i="2"/>
  <c r="B151" i="2"/>
  <c r="D150" i="2"/>
  <c r="C150" i="2"/>
  <c r="B150" i="2"/>
  <c r="D149" i="2"/>
  <c r="C149" i="2"/>
  <c r="B149" i="2"/>
  <c r="D148" i="2"/>
  <c r="C148" i="2"/>
  <c r="B148" i="2"/>
  <c r="D147" i="2"/>
  <c r="C147" i="2"/>
  <c r="B147" i="2"/>
  <c r="D146" i="2"/>
  <c r="C146" i="2"/>
  <c r="B146" i="2"/>
  <c r="D145" i="2"/>
  <c r="C145" i="2"/>
  <c r="B145" i="2"/>
  <c r="D144" i="2"/>
  <c r="C144" i="2"/>
  <c r="B144" i="2"/>
  <c r="D143" i="2"/>
  <c r="C143" i="2"/>
  <c r="B143" i="2"/>
  <c r="D142" i="2"/>
  <c r="C142" i="2"/>
  <c r="B142" i="2"/>
  <c r="D141" i="2"/>
  <c r="C141" i="2"/>
  <c r="B141" i="2"/>
  <c r="D140" i="2"/>
  <c r="C140" i="2"/>
  <c r="B140" i="2"/>
  <c r="D139" i="2"/>
  <c r="C139" i="2"/>
  <c r="B139" i="2"/>
  <c r="D138" i="2"/>
  <c r="C138" i="2"/>
  <c r="B138" i="2"/>
  <c r="D137" i="2"/>
  <c r="C137" i="2"/>
  <c r="B137" i="2"/>
  <c r="D136" i="2"/>
  <c r="C136" i="2"/>
  <c r="B136" i="2"/>
  <c r="D135" i="2"/>
  <c r="C135" i="2"/>
  <c r="B135" i="2"/>
  <c r="D134" i="2"/>
  <c r="C134" i="2"/>
  <c r="B134" i="2"/>
  <c r="D133" i="2"/>
  <c r="C133" i="2"/>
  <c r="B133" i="2"/>
  <c r="D132" i="2"/>
  <c r="C132" i="2"/>
  <c r="B132" i="2"/>
  <c r="D131" i="2"/>
  <c r="C131" i="2"/>
  <c r="B131" i="2"/>
  <c r="D130" i="2"/>
  <c r="C130" i="2"/>
  <c r="B130" i="2"/>
  <c r="D129" i="2"/>
  <c r="C129" i="2"/>
  <c r="B129" i="2"/>
  <c r="D128" i="2"/>
  <c r="C128" i="2"/>
  <c r="B128" i="2"/>
  <c r="D127" i="2"/>
  <c r="C127" i="2"/>
  <c r="B127" i="2"/>
  <c r="D126" i="2"/>
  <c r="C126" i="2"/>
  <c r="B126" i="2"/>
  <c r="D125" i="2"/>
  <c r="C125" i="2"/>
  <c r="B125" i="2"/>
  <c r="D124" i="2"/>
  <c r="C124" i="2"/>
  <c r="B124" i="2"/>
  <c r="D123" i="2"/>
  <c r="C123" i="2"/>
  <c r="B123" i="2"/>
  <c r="D122" i="2"/>
  <c r="C122" i="2"/>
  <c r="B122" i="2"/>
  <c r="D121" i="2"/>
  <c r="C121" i="2"/>
  <c r="B121" i="2"/>
  <c r="D120" i="2"/>
  <c r="C120" i="2"/>
  <c r="B120" i="2"/>
  <c r="D119" i="2"/>
  <c r="C119" i="2"/>
  <c r="B119" i="2"/>
  <c r="D118" i="2"/>
  <c r="C118" i="2"/>
  <c r="B118" i="2"/>
  <c r="D117" i="2"/>
  <c r="C117" i="2"/>
  <c r="B117" i="2"/>
  <c r="D116" i="2"/>
  <c r="C116" i="2"/>
  <c r="B116" i="2"/>
  <c r="D115" i="2"/>
  <c r="C115" i="2"/>
  <c r="B115" i="2"/>
  <c r="D114" i="2"/>
  <c r="C114" i="2"/>
  <c r="B114" i="2"/>
  <c r="D113" i="2"/>
  <c r="C113" i="2"/>
  <c r="B113" i="2"/>
  <c r="D112" i="2"/>
  <c r="C112" i="2"/>
  <c r="B112" i="2"/>
  <c r="D111" i="2"/>
  <c r="C111" i="2"/>
  <c r="B111" i="2"/>
  <c r="D110" i="2"/>
  <c r="C110" i="2"/>
  <c r="B110" i="2"/>
  <c r="D109" i="2"/>
  <c r="C109" i="2"/>
  <c r="B109" i="2"/>
  <c r="D108" i="2"/>
  <c r="C108" i="2"/>
  <c r="B108" i="2"/>
  <c r="D107" i="2"/>
  <c r="C107" i="2"/>
  <c r="B107" i="2"/>
  <c r="D106" i="2"/>
  <c r="C106" i="2"/>
  <c r="B106" i="2"/>
  <c r="D105" i="2"/>
  <c r="C105" i="2"/>
  <c r="B105" i="2"/>
  <c r="D104" i="2"/>
  <c r="C104" i="2"/>
  <c r="B104" i="2"/>
  <c r="D103" i="2"/>
  <c r="C103" i="2"/>
  <c r="B103" i="2"/>
  <c r="D102" i="2"/>
  <c r="C102" i="2"/>
  <c r="B102" i="2"/>
  <c r="D101" i="2"/>
  <c r="C101" i="2"/>
  <c r="B101" i="2"/>
  <c r="D100" i="2"/>
  <c r="C100" i="2"/>
  <c r="B100" i="2"/>
  <c r="D99" i="2"/>
  <c r="C99" i="2"/>
  <c r="B99" i="2"/>
  <c r="D98" i="2"/>
  <c r="C98" i="2"/>
  <c r="B98" i="2"/>
  <c r="D97" i="2"/>
  <c r="C97" i="2"/>
  <c r="B97" i="2"/>
  <c r="D96" i="2"/>
  <c r="C96" i="2"/>
  <c r="B96" i="2"/>
  <c r="D95" i="2"/>
  <c r="C95" i="2"/>
  <c r="B95" i="2"/>
  <c r="D94" i="2"/>
  <c r="C94" i="2"/>
  <c r="B94" i="2"/>
  <c r="D93" i="2"/>
  <c r="C93" i="2"/>
  <c r="B93" i="2"/>
  <c r="D92" i="2"/>
  <c r="C92" i="2"/>
  <c r="B92" i="2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D76" i="2"/>
  <c r="C76" i="2"/>
  <c r="B76" i="2"/>
  <c r="D75" i="2"/>
  <c r="C75" i="2"/>
  <c r="B75" i="2"/>
  <c r="D74" i="2"/>
  <c r="C74" i="2"/>
  <c r="B74" i="2"/>
  <c r="D73" i="2"/>
  <c r="C73" i="2"/>
  <c r="B73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AR568" i="3" l="1"/>
  <c r="AR592" i="3"/>
  <c r="AQ592" i="3"/>
  <c r="AP592" i="3"/>
  <c r="AR591" i="3"/>
  <c r="AQ591" i="3"/>
  <c r="AP591" i="3"/>
  <c r="AR590" i="3"/>
  <c r="AQ590" i="3"/>
  <c r="AP590" i="3"/>
  <c r="AR589" i="3"/>
  <c r="AQ589" i="3"/>
  <c r="AP589" i="3"/>
  <c r="AR588" i="3"/>
  <c r="AQ588" i="3"/>
  <c r="AP588" i="3"/>
  <c r="AR587" i="3"/>
  <c r="AQ587" i="3"/>
  <c r="AP587" i="3"/>
  <c r="AR586" i="3"/>
  <c r="AQ586" i="3"/>
  <c r="AP586" i="3"/>
  <c r="AR585" i="3"/>
  <c r="AQ585" i="3"/>
  <c r="AP585" i="3"/>
  <c r="AR584" i="3"/>
  <c r="AQ584" i="3"/>
  <c r="AP584" i="3"/>
  <c r="AR583" i="3"/>
  <c r="AQ583" i="3"/>
  <c r="AP583" i="3"/>
  <c r="AR582" i="3"/>
  <c r="AQ582" i="3"/>
  <c r="AP582" i="3"/>
  <c r="AR581" i="3"/>
  <c r="AQ581" i="3"/>
  <c r="AP581" i="3"/>
  <c r="AR580" i="3"/>
  <c r="AQ580" i="3"/>
  <c r="AP580" i="3"/>
  <c r="AR579" i="3"/>
  <c r="AQ579" i="3"/>
  <c r="AP579" i="3"/>
  <c r="AR578" i="3"/>
  <c r="AQ578" i="3"/>
  <c r="AP578" i="3"/>
  <c r="AR577" i="3"/>
  <c r="AQ577" i="3"/>
  <c r="AP577" i="3"/>
  <c r="AR576" i="3"/>
  <c r="AQ576" i="3"/>
  <c r="AP576" i="3"/>
  <c r="AR575" i="3"/>
  <c r="AQ575" i="3"/>
  <c r="AP575" i="3"/>
  <c r="AR574" i="3"/>
  <c r="AQ574" i="3"/>
  <c r="AP574" i="3"/>
  <c r="AR573" i="3"/>
  <c r="AQ573" i="3"/>
  <c r="AP573" i="3"/>
  <c r="AS566" i="3"/>
  <c r="BD566" i="3" s="1"/>
  <c r="AS565" i="3"/>
  <c r="BD565" i="3" s="1"/>
  <c r="AS564" i="3"/>
  <c r="BD564" i="3" s="1"/>
  <c r="AS563" i="3"/>
  <c r="BD563" i="3" s="1"/>
  <c r="AS562" i="3"/>
  <c r="BD562" i="3" s="1"/>
  <c r="AS561" i="3"/>
  <c r="BD561" i="3" s="1"/>
  <c r="AS560" i="3"/>
  <c r="BD560" i="3" s="1"/>
  <c r="AS559" i="3"/>
  <c r="BD559" i="3" s="1"/>
  <c r="AS558" i="3"/>
  <c r="BD558" i="3" s="1"/>
  <c r="AS557" i="3"/>
  <c r="BD557" i="3" s="1"/>
  <c r="AS556" i="3"/>
  <c r="BD556" i="3" s="1"/>
  <c r="AS555" i="3"/>
  <c r="BD555" i="3" s="1"/>
  <c r="AS554" i="3"/>
  <c r="BD554" i="3" s="1"/>
  <c r="AS553" i="3"/>
  <c r="BD553" i="3" s="1"/>
  <c r="AS552" i="3"/>
  <c r="BD552" i="3" s="1"/>
  <c r="AS551" i="3"/>
  <c r="BD551" i="3" s="1"/>
  <c r="AS550" i="3"/>
  <c r="BD550" i="3" s="1"/>
  <c r="AS549" i="3"/>
  <c r="BD549" i="3" s="1"/>
  <c r="AS548" i="3"/>
  <c r="BD548" i="3" s="1"/>
  <c r="AS547" i="3"/>
  <c r="BD547" i="3" s="1"/>
  <c r="AS546" i="3"/>
  <c r="BD546" i="3" s="1"/>
  <c r="AS545" i="3"/>
  <c r="BD545" i="3" s="1"/>
  <c r="AS544" i="3"/>
  <c r="BD544" i="3" s="1"/>
  <c r="AS543" i="3"/>
  <c r="BD543" i="3" s="1"/>
  <c r="AS542" i="3"/>
  <c r="BD542" i="3" s="1"/>
  <c r="AS541" i="3"/>
  <c r="BD541" i="3" s="1"/>
  <c r="AS540" i="3"/>
  <c r="BD540" i="3" s="1"/>
  <c r="AS539" i="3"/>
  <c r="BD539" i="3" s="1"/>
  <c r="AS538" i="3"/>
  <c r="BD538" i="3" s="1"/>
  <c r="AS537" i="3"/>
  <c r="BD537" i="3" s="1"/>
  <c r="AS536" i="3"/>
  <c r="BD536" i="3" s="1"/>
  <c r="AS535" i="3"/>
  <c r="BD535" i="3" s="1"/>
  <c r="AS534" i="3"/>
  <c r="BD534" i="3" s="1"/>
  <c r="AS533" i="3"/>
  <c r="BD533" i="3" s="1"/>
  <c r="AS532" i="3"/>
  <c r="BD532" i="3" s="1"/>
  <c r="AS531" i="3"/>
  <c r="BD531" i="3" s="1"/>
  <c r="AS530" i="3"/>
  <c r="BD530" i="3" s="1"/>
  <c r="AS529" i="3"/>
  <c r="BD529" i="3" s="1"/>
  <c r="AS528" i="3"/>
  <c r="BD528" i="3" s="1"/>
  <c r="AS527" i="3"/>
  <c r="BD527" i="3" s="1"/>
  <c r="AS526" i="3"/>
  <c r="BD526" i="3" s="1"/>
  <c r="AS525" i="3"/>
  <c r="BD525" i="3" s="1"/>
  <c r="AS524" i="3"/>
  <c r="BD524" i="3" s="1"/>
  <c r="AS523" i="3"/>
  <c r="BD523" i="3" s="1"/>
  <c r="AS522" i="3"/>
  <c r="BD522" i="3" s="1"/>
  <c r="AS521" i="3"/>
  <c r="BD521" i="3" s="1"/>
  <c r="AS520" i="3"/>
  <c r="BD520" i="3" s="1"/>
  <c r="AS519" i="3"/>
  <c r="BD519" i="3" s="1"/>
  <c r="AS518" i="3"/>
  <c r="BD518" i="3" s="1"/>
  <c r="AS517" i="3"/>
  <c r="BD517" i="3" s="1"/>
  <c r="AS516" i="3"/>
  <c r="BD516" i="3" s="1"/>
  <c r="AS515" i="3"/>
  <c r="BD515" i="3" s="1"/>
  <c r="AS514" i="3"/>
  <c r="BD514" i="3" s="1"/>
  <c r="AS513" i="3"/>
  <c r="BD513" i="3" s="1"/>
  <c r="AS512" i="3"/>
  <c r="BD512" i="3" s="1"/>
  <c r="AS511" i="3"/>
  <c r="BD511" i="3" s="1"/>
  <c r="AS510" i="3"/>
  <c r="BD510" i="3" s="1"/>
  <c r="AS509" i="3"/>
  <c r="BD509" i="3" s="1"/>
  <c r="AS508" i="3"/>
  <c r="BD508" i="3" s="1"/>
  <c r="AS507" i="3"/>
  <c r="BD507" i="3" s="1"/>
  <c r="AS506" i="3"/>
  <c r="BD506" i="3" s="1"/>
  <c r="AS505" i="3"/>
  <c r="BD505" i="3" s="1"/>
  <c r="AS504" i="3"/>
  <c r="BD504" i="3" s="1"/>
  <c r="AS503" i="3"/>
  <c r="BD503" i="3" s="1"/>
  <c r="AS502" i="3"/>
  <c r="BD502" i="3" s="1"/>
  <c r="AS501" i="3"/>
  <c r="BD501" i="3" s="1"/>
  <c r="AS500" i="3"/>
  <c r="BD500" i="3" s="1"/>
  <c r="AS499" i="3"/>
  <c r="BD499" i="3" s="1"/>
  <c r="AS498" i="3"/>
  <c r="BD498" i="3" s="1"/>
  <c r="AS497" i="3"/>
  <c r="BD497" i="3" s="1"/>
  <c r="AS496" i="3"/>
  <c r="BD496" i="3" s="1"/>
  <c r="AS495" i="3"/>
  <c r="BD495" i="3" s="1"/>
  <c r="AS494" i="3"/>
  <c r="BD494" i="3" s="1"/>
  <c r="AS493" i="3"/>
  <c r="BD493" i="3" s="1"/>
  <c r="AS492" i="3"/>
  <c r="BD492" i="3" s="1"/>
  <c r="AS491" i="3"/>
  <c r="BD491" i="3" s="1"/>
  <c r="AS490" i="3"/>
  <c r="BD490" i="3" s="1"/>
  <c r="AS489" i="3"/>
  <c r="BD489" i="3" s="1"/>
  <c r="AS488" i="3"/>
  <c r="BD488" i="3" s="1"/>
  <c r="AS487" i="3"/>
  <c r="BD487" i="3" s="1"/>
  <c r="AS486" i="3"/>
  <c r="BD486" i="3" s="1"/>
  <c r="AS485" i="3"/>
  <c r="BD485" i="3" s="1"/>
  <c r="AS484" i="3"/>
  <c r="BD484" i="3" s="1"/>
  <c r="AS483" i="3"/>
  <c r="BD483" i="3" s="1"/>
  <c r="AS482" i="3"/>
  <c r="BD482" i="3" s="1"/>
  <c r="AS481" i="3"/>
  <c r="BD481" i="3" s="1"/>
  <c r="AS480" i="3"/>
  <c r="BD480" i="3" s="1"/>
  <c r="AS479" i="3"/>
  <c r="BD479" i="3" s="1"/>
  <c r="AS478" i="3"/>
  <c r="BD478" i="3" s="1"/>
  <c r="AS477" i="3"/>
  <c r="BD477" i="3" s="1"/>
  <c r="AS476" i="3"/>
  <c r="BD476" i="3" s="1"/>
  <c r="AS475" i="3"/>
  <c r="BD475" i="3" s="1"/>
  <c r="AS474" i="3"/>
  <c r="BD474" i="3" s="1"/>
  <c r="AS473" i="3"/>
  <c r="BD473" i="3" s="1"/>
  <c r="AS472" i="3"/>
  <c r="BD472" i="3" s="1"/>
  <c r="AS471" i="3"/>
  <c r="BD471" i="3" s="1"/>
  <c r="AS470" i="3"/>
  <c r="BD470" i="3" s="1"/>
  <c r="AS469" i="3"/>
  <c r="BD469" i="3" s="1"/>
  <c r="AS468" i="3"/>
  <c r="BD468" i="3" s="1"/>
  <c r="AS467" i="3"/>
  <c r="BD467" i="3" s="1"/>
  <c r="AS466" i="3"/>
  <c r="BD466" i="3" s="1"/>
  <c r="AS465" i="3"/>
  <c r="BD465" i="3" s="1"/>
  <c r="AS464" i="3"/>
  <c r="BD464" i="3" s="1"/>
  <c r="AS463" i="3"/>
  <c r="BD463" i="3" s="1"/>
  <c r="AS462" i="3"/>
  <c r="BD462" i="3" s="1"/>
  <c r="AS461" i="3"/>
  <c r="BD461" i="3" s="1"/>
  <c r="AS460" i="3"/>
  <c r="BD460" i="3" s="1"/>
  <c r="AS459" i="3"/>
  <c r="BD459" i="3" s="1"/>
  <c r="AS458" i="3"/>
  <c r="BD458" i="3" s="1"/>
  <c r="AS457" i="3"/>
  <c r="BD457" i="3" s="1"/>
  <c r="AS456" i="3"/>
  <c r="BD456" i="3" s="1"/>
  <c r="AS455" i="3"/>
  <c r="BD455" i="3" s="1"/>
  <c r="AS454" i="3"/>
  <c r="BD454" i="3" s="1"/>
  <c r="AS453" i="3"/>
  <c r="BD453" i="3" s="1"/>
  <c r="AS452" i="3"/>
  <c r="BD452" i="3" s="1"/>
  <c r="AS451" i="3"/>
  <c r="BD451" i="3" s="1"/>
  <c r="AS450" i="3"/>
  <c r="BD450" i="3" s="1"/>
  <c r="AS449" i="3"/>
  <c r="BD449" i="3" s="1"/>
  <c r="AS448" i="3"/>
  <c r="BD448" i="3" s="1"/>
  <c r="AS447" i="3"/>
  <c r="BD447" i="3" s="1"/>
  <c r="AS446" i="3"/>
  <c r="BD446" i="3" s="1"/>
  <c r="AS445" i="3"/>
  <c r="BD445" i="3" s="1"/>
  <c r="AS444" i="3"/>
  <c r="BD444" i="3" s="1"/>
  <c r="AS443" i="3"/>
  <c r="BD443" i="3" s="1"/>
  <c r="AS442" i="3"/>
  <c r="BD442" i="3" s="1"/>
  <c r="AS441" i="3"/>
  <c r="BD441" i="3" s="1"/>
  <c r="AS440" i="3"/>
  <c r="BD440" i="3" s="1"/>
  <c r="AS439" i="3"/>
  <c r="BD439" i="3" s="1"/>
  <c r="AS438" i="3"/>
  <c r="BD438" i="3" s="1"/>
  <c r="AS437" i="3"/>
  <c r="BD437" i="3" s="1"/>
  <c r="AS436" i="3"/>
  <c r="BD436" i="3" s="1"/>
  <c r="AS435" i="3"/>
  <c r="BD435" i="3" s="1"/>
  <c r="AS434" i="3"/>
  <c r="BD434" i="3" s="1"/>
  <c r="AS433" i="3"/>
  <c r="BD433" i="3" s="1"/>
  <c r="AS432" i="3"/>
  <c r="BD432" i="3" s="1"/>
  <c r="AS431" i="3"/>
  <c r="BD431" i="3" s="1"/>
  <c r="AS430" i="3"/>
  <c r="BD430" i="3" s="1"/>
  <c r="AS429" i="3"/>
  <c r="BD429" i="3" s="1"/>
  <c r="AS428" i="3"/>
  <c r="BD428" i="3" s="1"/>
  <c r="AS427" i="3"/>
  <c r="BD427" i="3" s="1"/>
  <c r="AS426" i="3"/>
  <c r="BD426" i="3" s="1"/>
  <c r="AS425" i="3"/>
  <c r="BD425" i="3" s="1"/>
  <c r="AS424" i="3"/>
  <c r="BD424" i="3" s="1"/>
  <c r="AS423" i="3"/>
  <c r="BD423" i="3" s="1"/>
  <c r="AS422" i="3"/>
  <c r="BD422" i="3" s="1"/>
  <c r="AS421" i="3"/>
  <c r="BD421" i="3" s="1"/>
  <c r="AS420" i="3"/>
  <c r="BD420" i="3" s="1"/>
  <c r="AS419" i="3"/>
  <c r="BD419" i="3" s="1"/>
  <c r="AS418" i="3"/>
  <c r="BD418" i="3" s="1"/>
  <c r="AS417" i="3"/>
  <c r="BD417" i="3" s="1"/>
  <c r="AS416" i="3"/>
  <c r="BD416" i="3" s="1"/>
  <c r="AS415" i="3"/>
  <c r="BD415" i="3" s="1"/>
  <c r="AS414" i="3"/>
  <c r="BD414" i="3" s="1"/>
  <c r="AS413" i="3"/>
  <c r="BD413" i="3" s="1"/>
  <c r="AS412" i="3"/>
  <c r="BD412" i="3" s="1"/>
  <c r="AS411" i="3"/>
  <c r="BD411" i="3" s="1"/>
  <c r="AS410" i="3"/>
  <c r="BD410" i="3" s="1"/>
  <c r="AS409" i="3"/>
  <c r="BD409" i="3" s="1"/>
  <c r="AS408" i="3"/>
  <c r="BD408" i="3" s="1"/>
  <c r="AS407" i="3"/>
  <c r="BD407" i="3" s="1"/>
  <c r="AS406" i="3"/>
  <c r="BD406" i="3" s="1"/>
  <c r="AS405" i="3"/>
  <c r="BD405" i="3" s="1"/>
  <c r="AS404" i="3"/>
  <c r="BD404" i="3" s="1"/>
  <c r="AS403" i="3"/>
  <c r="BD403" i="3" s="1"/>
  <c r="AS402" i="3"/>
  <c r="BD402" i="3" s="1"/>
  <c r="AS401" i="3"/>
  <c r="BD401" i="3" s="1"/>
  <c r="AS400" i="3"/>
  <c r="BD400" i="3" s="1"/>
  <c r="AS399" i="3"/>
  <c r="BD399" i="3" s="1"/>
  <c r="AS398" i="3"/>
  <c r="BD398" i="3" s="1"/>
  <c r="AS397" i="3"/>
  <c r="BD397" i="3" s="1"/>
  <c r="AS396" i="3"/>
  <c r="BD396" i="3" s="1"/>
  <c r="AS395" i="3"/>
  <c r="BD395" i="3" s="1"/>
  <c r="AS394" i="3"/>
  <c r="BD394" i="3" s="1"/>
  <c r="AS393" i="3"/>
  <c r="BD393" i="3" s="1"/>
  <c r="AS392" i="3"/>
  <c r="BD392" i="3" s="1"/>
  <c r="AS391" i="3"/>
  <c r="BD391" i="3" s="1"/>
  <c r="AS390" i="3"/>
  <c r="BD390" i="3" s="1"/>
  <c r="AS389" i="3"/>
  <c r="BD389" i="3" s="1"/>
  <c r="AS388" i="3"/>
  <c r="BD388" i="3" s="1"/>
  <c r="AS387" i="3"/>
  <c r="BD387" i="3" s="1"/>
  <c r="AS386" i="3"/>
  <c r="BD386" i="3" s="1"/>
  <c r="AS385" i="3"/>
  <c r="BD385" i="3" s="1"/>
  <c r="AS384" i="3"/>
  <c r="BD384" i="3" s="1"/>
  <c r="AS383" i="3"/>
  <c r="BD383" i="3" s="1"/>
  <c r="AS382" i="3"/>
  <c r="BD382" i="3" s="1"/>
  <c r="AS381" i="3"/>
  <c r="BD381" i="3" s="1"/>
  <c r="AS380" i="3"/>
  <c r="BD380" i="3" s="1"/>
  <c r="AS379" i="3"/>
  <c r="BD379" i="3" s="1"/>
  <c r="AS378" i="3"/>
  <c r="BD378" i="3" s="1"/>
  <c r="AS377" i="3"/>
  <c r="BD377" i="3" s="1"/>
  <c r="AS376" i="3"/>
  <c r="BD376" i="3" s="1"/>
  <c r="AS375" i="3"/>
  <c r="BD375" i="3" s="1"/>
  <c r="AS374" i="3"/>
  <c r="BD374" i="3" s="1"/>
  <c r="AS373" i="3"/>
  <c r="BD373" i="3" s="1"/>
  <c r="AS372" i="3"/>
  <c r="BD372" i="3" s="1"/>
  <c r="AS371" i="3"/>
  <c r="BD371" i="3" s="1"/>
  <c r="AS370" i="3"/>
  <c r="BD370" i="3" s="1"/>
  <c r="AS369" i="3"/>
  <c r="BD369" i="3" s="1"/>
  <c r="AS368" i="3"/>
  <c r="BD368" i="3" s="1"/>
  <c r="AS367" i="3"/>
  <c r="BD367" i="3" s="1"/>
  <c r="AS366" i="3"/>
  <c r="BD366" i="3" s="1"/>
  <c r="AS365" i="3"/>
  <c r="BD365" i="3" s="1"/>
  <c r="AS364" i="3"/>
  <c r="BD364" i="3" s="1"/>
  <c r="AS363" i="3"/>
  <c r="BD363" i="3" s="1"/>
  <c r="AS362" i="3"/>
  <c r="BD362" i="3" s="1"/>
  <c r="AS361" i="3"/>
  <c r="BD361" i="3" s="1"/>
  <c r="AS360" i="3"/>
  <c r="BD360" i="3" s="1"/>
  <c r="AS359" i="3"/>
  <c r="BD359" i="3" s="1"/>
  <c r="AS358" i="3"/>
  <c r="BD358" i="3" s="1"/>
  <c r="AS357" i="3"/>
  <c r="BD357" i="3" s="1"/>
  <c r="AS356" i="3"/>
  <c r="BD356" i="3" s="1"/>
  <c r="AS355" i="3"/>
  <c r="BD355" i="3" s="1"/>
  <c r="AS354" i="3"/>
  <c r="BD354" i="3" s="1"/>
  <c r="AS353" i="3"/>
  <c r="BD353" i="3" s="1"/>
  <c r="AS352" i="3"/>
  <c r="BD352" i="3" s="1"/>
  <c r="AS351" i="3"/>
  <c r="BD351" i="3" s="1"/>
  <c r="AS350" i="3"/>
  <c r="BD350" i="3" s="1"/>
  <c r="AS349" i="3"/>
  <c r="BD349" i="3" s="1"/>
  <c r="AS348" i="3"/>
  <c r="BD348" i="3" s="1"/>
  <c r="AS347" i="3"/>
  <c r="BD347" i="3" s="1"/>
  <c r="AS346" i="3"/>
  <c r="BD346" i="3" s="1"/>
  <c r="AS345" i="3"/>
  <c r="BD345" i="3" s="1"/>
  <c r="AS344" i="3"/>
  <c r="BD344" i="3" s="1"/>
  <c r="AS343" i="3"/>
  <c r="BD343" i="3" s="1"/>
  <c r="AS342" i="3"/>
  <c r="BD342" i="3" s="1"/>
  <c r="AS341" i="3"/>
  <c r="BD341" i="3" s="1"/>
  <c r="AS340" i="3"/>
  <c r="BD340" i="3" s="1"/>
  <c r="AS339" i="3"/>
  <c r="BD339" i="3" s="1"/>
  <c r="AS338" i="3"/>
  <c r="BD338" i="3" s="1"/>
  <c r="AS337" i="3"/>
  <c r="BD337" i="3" s="1"/>
  <c r="AS336" i="3"/>
  <c r="BD336" i="3" s="1"/>
  <c r="AS335" i="3"/>
  <c r="BD335" i="3" s="1"/>
  <c r="AS334" i="3"/>
  <c r="BD334" i="3" s="1"/>
  <c r="AS333" i="3"/>
  <c r="BD333" i="3" s="1"/>
  <c r="AS332" i="3"/>
  <c r="BD332" i="3" s="1"/>
  <c r="AS331" i="3"/>
  <c r="BD331" i="3" s="1"/>
  <c r="AS330" i="3"/>
  <c r="BD330" i="3" s="1"/>
  <c r="AS329" i="3"/>
  <c r="BD329" i="3" s="1"/>
  <c r="AS328" i="3"/>
  <c r="BD328" i="3" s="1"/>
  <c r="AS327" i="3"/>
  <c r="BD327" i="3" s="1"/>
  <c r="AS326" i="3"/>
  <c r="BD326" i="3" s="1"/>
  <c r="AS325" i="3"/>
  <c r="BD325" i="3" s="1"/>
  <c r="AS324" i="3"/>
  <c r="BD324" i="3" s="1"/>
  <c r="AS323" i="3"/>
  <c r="BD323" i="3" s="1"/>
  <c r="AS322" i="3"/>
  <c r="BD322" i="3" s="1"/>
  <c r="AS321" i="3"/>
  <c r="BD321" i="3" s="1"/>
  <c r="AS320" i="3"/>
  <c r="BD320" i="3" s="1"/>
  <c r="AS319" i="3"/>
  <c r="BD319" i="3" s="1"/>
  <c r="AS318" i="3"/>
  <c r="BD318" i="3" s="1"/>
  <c r="AS317" i="3"/>
  <c r="BD317" i="3" s="1"/>
  <c r="AS316" i="3"/>
  <c r="BD316" i="3" s="1"/>
  <c r="AS315" i="3"/>
  <c r="BD315" i="3" s="1"/>
  <c r="AS314" i="3"/>
  <c r="BD314" i="3" s="1"/>
  <c r="AS313" i="3"/>
  <c r="BD313" i="3" s="1"/>
  <c r="AS312" i="3"/>
  <c r="BD312" i="3" s="1"/>
  <c r="AS311" i="3"/>
  <c r="BD311" i="3" s="1"/>
  <c r="AS310" i="3"/>
  <c r="BD310" i="3" s="1"/>
  <c r="AS309" i="3"/>
  <c r="BD309" i="3" s="1"/>
  <c r="AS308" i="3"/>
  <c r="BD308" i="3" s="1"/>
  <c r="AS307" i="3"/>
  <c r="BD307" i="3" s="1"/>
  <c r="AS306" i="3"/>
  <c r="BD306" i="3" s="1"/>
  <c r="AS305" i="3"/>
  <c r="BD305" i="3" s="1"/>
  <c r="AS304" i="3"/>
  <c r="BD304" i="3" s="1"/>
  <c r="AS303" i="3"/>
  <c r="BD303" i="3" s="1"/>
  <c r="AS302" i="3"/>
  <c r="BD302" i="3" s="1"/>
  <c r="AS301" i="3"/>
  <c r="BD301" i="3" s="1"/>
  <c r="AS300" i="3"/>
  <c r="BD300" i="3" s="1"/>
  <c r="AS299" i="3"/>
  <c r="BD299" i="3" s="1"/>
  <c r="AS298" i="3"/>
  <c r="BD298" i="3" s="1"/>
  <c r="AS297" i="3"/>
  <c r="BD297" i="3" s="1"/>
  <c r="AS296" i="3"/>
  <c r="BD296" i="3" s="1"/>
  <c r="AS295" i="3"/>
  <c r="BD295" i="3" s="1"/>
  <c r="AS294" i="3"/>
  <c r="BD294" i="3" s="1"/>
  <c r="AS293" i="3"/>
  <c r="BD293" i="3" s="1"/>
  <c r="AS292" i="3"/>
  <c r="BD292" i="3" s="1"/>
  <c r="AS291" i="3"/>
  <c r="BD291" i="3" s="1"/>
  <c r="AS290" i="3"/>
  <c r="BD290" i="3" s="1"/>
  <c r="AS289" i="3"/>
  <c r="BD289" i="3" s="1"/>
  <c r="AS288" i="3"/>
  <c r="BD288" i="3" s="1"/>
  <c r="AS287" i="3"/>
  <c r="BD287" i="3" s="1"/>
  <c r="AS286" i="3"/>
  <c r="BD286" i="3" s="1"/>
  <c r="AS285" i="3"/>
  <c r="BD285" i="3" s="1"/>
  <c r="AS284" i="3"/>
  <c r="BD284" i="3" s="1"/>
  <c r="AS283" i="3"/>
  <c r="BD283" i="3" s="1"/>
  <c r="AS282" i="3"/>
  <c r="BD282" i="3" s="1"/>
  <c r="AS281" i="3"/>
  <c r="BD281" i="3" s="1"/>
  <c r="AS280" i="3"/>
  <c r="BD280" i="3" s="1"/>
  <c r="AS279" i="3"/>
  <c r="BD279" i="3" s="1"/>
  <c r="AS278" i="3"/>
  <c r="BD278" i="3" s="1"/>
  <c r="AS277" i="3"/>
  <c r="BD277" i="3" s="1"/>
  <c r="AS276" i="3"/>
  <c r="BD276" i="3" s="1"/>
  <c r="AS275" i="3"/>
  <c r="BD275" i="3" s="1"/>
  <c r="AS274" i="3"/>
  <c r="BD274" i="3" s="1"/>
  <c r="AS273" i="3"/>
  <c r="BD273" i="3" s="1"/>
  <c r="AS272" i="3"/>
  <c r="BD272" i="3" s="1"/>
  <c r="AS271" i="3"/>
  <c r="BD271" i="3" s="1"/>
  <c r="AS270" i="3"/>
  <c r="BD270" i="3" s="1"/>
  <c r="AS269" i="3"/>
  <c r="BD269" i="3" s="1"/>
  <c r="AS268" i="3"/>
  <c r="BD268" i="3" s="1"/>
  <c r="AS267" i="3"/>
  <c r="BD267" i="3" s="1"/>
  <c r="AS266" i="3"/>
  <c r="BD266" i="3" s="1"/>
  <c r="AS265" i="3"/>
  <c r="BD265" i="3" s="1"/>
  <c r="AS264" i="3"/>
  <c r="BD264" i="3" s="1"/>
  <c r="AS263" i="3"/>
  <c r="BD263" i="3" s="1"/>
  <c r="AS262" i="3"/>
  <c r="BD262" i="3" s="1"/>
  <c r="AS261" i="3"/>
  <c r="BD261" i="3" s="1"/>
  <c r="AS260" i="3"/>
  <c r="BD260" i="3" s="1"/>
  <c r="AS259" i="3"/>
  <c r="BD259" i="3" s="1"/>
  <c r="AS258" i="3"/>
  <c r="BD258" i="3" s="1"/>
  <c r="AS257" i="3"/>
  <c r="BD257" i="3" s="1"/>
  <c r="AS256" i="3"/>
  <c r="BD256" i="3" s="1"/>
  <c r="AS255" i="3"/>
  <c r="BD255" i="3" s="1"/>
  <c r="AS254" i="3"/>
  <c r="BD254" i="3" s="1"/>
  <c r="AS253" i="3"/>
  <c r="BD253" i="3" s="1"/>
  <c r="AS252" i="3"/>
  <c r="BD252" i="3" s="1"/>
  <c r="AS251" i="3"/>
  <c r="BD251" i="3" s="1"/>
  <c r="AS250" i="3"/>
  <c r="BD250" i="3" s="1"/>
  <c r="AS249" i="3"/>
  <c r="BD249" i="3" s="1"/>
  <c r="AS248" i="3"/>
  <c r="BD248" i="3" s="1"/>
  <c r="AS247" i="3"/>
  <c r="BD247" i="3" s="1"/>
  <c r="AS246" i="3"/>
  <c r="BD246" i="3" s="1"/>
  <c r="AS245" i="3"/>
  <c r="BD245" i="3" s="1"/>
  <c r="AS244" i="3"/>
  <c r="BD244" i="3" s="1"/>
  <c r="AS243" i="3"/>
  <c r="BD243" i="3" s="1"/>
  <c r="AS242" i="3"/>
  <c r="BD242" i="3" s="1"/>
  <c r="AS241" i="3"/>
  <c r="BD241" i="3" s="1"/>
  <c r="AS240" i="3"/>
  <c r="BD240" i="3" s="1"/>
  <c r="AS239" i="3"/>
  <c r="BD239" i="3" s="1"/>
  <c r="AS238" i="3"/>
  <c r="BD238" i="3" s="1"/>
  <c r="AS237" i="3"/>
  <c r="BD237" i="3" s="1"/>
  <c r="AS236" i="3"/>
  <c r="BD236" i="3" s="1"/>
  <c r="AS235" i="3"/>
  <c r="BD235" i="3" s="1"/>
  <c r="AS234" i="3"/>
  <c r="BD234" i="3" s="1"/>
  <c r="AS233" i="3"/>
  <c r="BD233" i="3" s="1"/>
  <c r="AS232" i="3"/>
  <c r="BD232" i="3" s="1"/>
  <c r="AS231" i="3"/>
  <c r="BD231" i="3" s="1"/>
  <c r="AS230" i="3"/>
  <c r="BD230" i="3" s="1"/>
  <c r="AS229" i="3"/>
  <c r="BD229" i="3" s="1"/>
  <c r="AS228" i="3"/>
  <c r="BD228" i="3" s="1"/>
  <c r="AS227" i="3"/>
  <c r="BD227" i="3" s="1"/>
  <c r="AS226" i="3"/>
  <c r="BD226" i="3" s="1"/>
  <c r="AS225" i="3"/>
  <c r="BD225" i="3" s="1"/>
  <c r="AS224" i="3"/>
  <c r="BD224" i="3" s="1"/>
  <c r="AS223" i="3"/>
  <c r="BD223" i="3" s="1"/>
  <c r="AS222" i="3"/>
  <c r="BD222" i="3" s="1"/>
  <c r="AS221" i="3"/>
  <c r="BD221" i="3" s="1"/>
  <c r="AS220" i="3"/>
  <c r="BD220" i="3" s="1"/>
  <c r="AS219" i="3"/>
  <c r="BD219" i="3" s="1"/>
  <c r="AS218" i="3"/>
  <c r="BD218" i="3" s="1"/>
  <c r="AS217" i="3"/>
  <c r="BD217" i="3" s="1"/>
  <c r="AS216" i="3"/>
  <c r="BD216" i="3" s="1"/>
  <c r="AS215" i="3"/>
  <c r="BD215" i="3" s="1"/>
  <c r="AS214" i="3"/>
  <c r="BD214" i="3" s="1"/>
  <c r="AS213" i="3"/>
  <c r="BD213" i="3" s="1"/>
  <c r="AS212" i="3"/>
  <c r="BD212" i="3" s="1"/>
  <c r="AS211" i="3"/>
  <c r="BD211" i="3" s="1"/>
  <c r="AS210" i="3"/>
  <c r="BD210" i="3" s="1"/>
  <c r="AS209" i="3"/>
  <c r="BD209" i="3" s="1"/>
  <c r="AS208" i="3"/>
  <c r="BD208" i="3" s="1"/>
  <c r="AS207" i="3"/>
  <c r="BD207" i="3" s="1"/>
  <c r="AS206" i="3"/>
  <c r="BD206" i="3" s="1"/>
  <c r="AS205" i="3"/>
  <c r="BD205" i="3" s="1"/>
  <c r="AS204" i="3"/>
  <c r="BD204" i="3" s="1"/>
  <c r="AS203" i="3"/>
  <c r="BD203" i="3" s="1"/>
  <c r="AS202" i="3"/>
  <c r="BD202" i="3" s="1"/>
  <c r="AS201" i="3"/>
  <c r="BD201" i="3" s="1"/>
  <c r="AS200" i="3"/>
  <c r="BD200" i="3" s="1"/>
  <c r="AS199" i="3"/>
  <c r="BD199" i="3" s="1"/>
  <c r="AS198" i="3"/>
  <c r="BD198" i="3" s="1"/>
  <c r="AS197" i="3"/>
  <c r="BD197" i="3" s="1"/>
  <c r="AS196" i="3"/>
  <c r="BD196" i="3" s="1"/>
  <c r="AS195" i="3"/>
  <c r="BD195" i="3" s="1"/>
  <c r="AS194" i="3"/>
  <c r="BD194" i="3" s="1"/>
  <c r="AS193" i="3"/>
  <c r="BD193" i="3" s="1"/>
  <c r="AS192" i="3"/>
  <c r="BD192" i="3" s="1"/>
  <c r="AS191" i="3"/>
  <c r="BD191" i="3" s="1"/>
  <c r="AS190" i="3"/>
  <c r="BD190" i="3" s="1"/>
  <c r="AS189" i="3"/>
  <c r="BD189" i="3" s="1"/>
  <c r="AS188" i="3"/>
  <c r="BD188" i="3" s="1"/>
  <c r="AS187" i="3"/>
  <c r="BD187" i="3" s="1"/>
  <c r="AS186" i="3"/>
  <c r="BD186" i="3" s="1"/>
  <c r="AS185" i="3"/>
  <c r="BD185" i="3" s="1"/>
  <c r="AS184" i="3"/>
  <c r="BD184" i="3" s="1"/>
  <c r="AS183" i="3"/>
  <c r="BD183" i="3" s="1"/>
  <c r="AS182" i="3"/>
  <c r="BD182" i="3" s="1"/>
  <c r="AS181" i="3"/>
  <c r="BD181" i="3" s="1"/>
  <c r="AS180" i="3"/>
  <c r="BD180" i="3" s="1"/>
  <c r="AS179" i="3"/>
  <c r="BD179" i="3" s="1"/>
  <c r="AS178" i="3"/>
  <c r="BD178" i="3" s="1"/>
  <c r="AS177" i="3"/>
  <c r="BD177" i="3" s="1"/>
  <c r="AS176" i="3"/>
  <c r="BD176" i="3" s="1"/>
  <c r="AS175" i="3"/>
  <c r="BD175" i="3" s="1"/>
  <c r="AS174" i="3"/>
  <c r="BD174" i="3" s="1"/>
  <c r="AS173" i="3"/>
  <c r="BD173" i="3" s="1"/>
  <c r="AS172" i="3"/>
  <c r="BD172" i="3" s="1"/>
  <c r="AS171" i="3"/>
  <c r="BD171" i="3" s="1"/>
  <c r="AS170" i="3"/>
  <c r="BD170" i="3" s="1"/>
  <c r="AS169" i="3"/>
  <c r="BD169" i="3" s="1"/>
  <c r="AS168" i="3"/>
  <c r="BD168" i="3" s="1"/>
  <c r="AS167" i="3"/>
  <c r="BD167" i="3" s="1"/>
  <c r="AS166" i="3"/>
  <c r="BD166" i="3" s="1"/>
  <c r="AS165" i="3"/>
  <c r="BD165" i="3" s="1"/>
  <c r="AS164" i="3"/>
  <c r="BD164" i="3" s="1"/>
  <c r="AS163" i="3"/>
  <c r="BD163" i="3" s="1"/>
  <c r="AS162" i="3"/>
  <c r="BD162" i="3" s="1"/>
  <c r="AS161" i="3"/>
  <c r="BD161" i="3" s="1"/>
  <c r="AS160" i="3"/>
  <c r="BD160" i="3" s="1"/>
  <c r="AS159" i="3"/>
  <c r="BD159" i="3" s="1"/>
  <c r="AS158" i="3"/>
  <c r="BD158" i="3" s="1"/>
  <c r="AS157" i="3"/>
  <c r="BD157" i="3" s="1"/>
  <c r="AS156" i="3"/>
  <c r="BD156" i="3" s="1"/>
  <c r="AS155" i="3"/>
  <c r="BD155" i="3" s="1"/>
  <c r="AS154" i="3"/>
  <c r="BD154" i="3" s="1"/>
  <c r="AS153" i="3"/>
  <c r="BD153" i="3" s="1"/>
  <c r="AS152" i="3"/>
  <c r="BD152" i="3" s="1"/>
  <c r="AS151" i="3"/>
  <c r="BD151" i="3" s="1"/>
  <c r="AS150" i="3"/>
  <c r="BD150" i="3" s="1"/>
  <c r="AS149" i="3"/>
  <c r="BD149" i="3" s="1"/>
  <c r="AS148" i="3"/>
  <c r="BD148" i="3" s="1"/>
  <c r="AS147" i="3"/>
  <c r="BD147" i="3" s="1"/>
  <c r="AS146" i="3"/>
  <c r="BD146" i="3" s="1"/>
  <c r="AS145" i="3"/>
  <c r="BD145" i="3" s="1"/>
  <c r="AS144" i="3"/>
  <c r="BD144" i="3" s="1"/>
  <c r="AS143" i="3"/>
  <c r="BD143" i="3" s="1"/>
  <c r="AS142" i="3"/>
  <c r="BD142" i="3" s="1"/>
  <c r="AS141" i="3"/>
  <c r="BD141" i="3" s="1"/>
  <c r="AS140" i="3"/>
  <c r="BD140" i="3" s="1"/>
  <c r="AS139" i="3"/>
  <c r="BD139" i="3" s="1"/>
  <c r="AS138" i="3"/>
  <c r="BD138" i="3" s="1"/>
  <c r="AS137" i="3"/>
  <c r="BD137" i="3" s="1"/>
  <c r="AS136" i="3"/>
  <c r="BD136" i="3" s="1"/>
  <c r="AS135" i="3"/>
  <c r="BD135" i="3" s="1"/>
  <c r="AS134" i="3"/>
  <c r="BD134" i="3" s="1"/>
  <c r="AS133" i="3"/>
  <c r="BD133" i="3" s="1"/>
  <c r="AS132" i="3"/>
  <c r="BD132" i="3" s="1"/>
  <c r="AS131" i="3"/>
  <c r="BD131" i="3" s="1"/>
  <c r="AS130" i="3"/>
  <c r="BD130" i="3" s="1"/>
  <c r="AS129" i="3"/>
  <c r="BD129" i="3" s="1"/>
  <c r="AS128" i="3"/>
  <c r="BD128" i="3" s="1"/>
  <c r="AS127" i="3"/>
  <c r="BD127" i="3" s="1"/>
  <c r="AS126" i="3"/>
  <c r="BD126" i="3" s="1"/>
  <c r="AS125" i="3"/>
  <c r="BD125" i="3" s="1"/>
  <c r="AS124" i="3"/>
  <c r="BD124" i="3" s="1"/>
  <c r="AS123" i="3"/>
  <c r="BD123" i="3" s="1"/>
  <c r="AS122" i="3"/>
  <c r="BD122" i="3" s="1"/>
  <c r="AS121" i="3"/>
  <c r="BD121" i="3" s="1"/>
  <c r="AS120" i="3"/>
  <c r="BD120" i="3" s="1"/>
  <c r="AS119" i="3"/>
  <c r="BD119" i="3" s="1"/>
  <c r="AS118" i="3"/>
  <c r="BD118" i="3" s="1"/>
  <c r="AS117" i="3"/>
  <c r="BD117" i="3" s="1"/>
  <c r="AS116" i="3"/>
  <c r="BD116" i="3" s="1"/>
  <c r="AS115" i="3"/>
  <c r="BD115" i="3" s="1"/>
  <c r="AS114" i="3"/>
  <c r="BD114" i="3" s="1"/>
  <c r="AS113" i="3"/>
  <c r="BD113" i="3" s="1"/>
  <c r="AS112" i="3"/>
  <c r="BD112" i="3" s="1"/>
  <c r="AS111" i="3"/>
  <c r="BD111" i="3" s="1"/>
  <c r="AS110" i="3"/>
  <c r="BD110" i="3" s="1"/>
  <c r="AS109" i="3"/>
  <c r="BD109" i="3" s="1"/>
  <c r="AS108" i="3"/>
  <c r="BD108" i="3" s="1"/>
  <c r="AS107" i="3"/>
  <c r="BD107" i="3" s="1"/>
  <c r="AS106" i="3"/>
  <c r="BD106" i="3" s="1"/>
  <c r="AS105" i="3"/>
  <c r="BD105" i="3" s="1"/>
  <c r="AS104" i="3"/>
  <c r="BD104" i="3" s="1"/>
  <c r="AS103" i="3"/>
  <c r="BD103" i="3" s="1"/>
  <c r="AS102" i="3"/>
  <c r="BD102" i="3" s="1"/>
  <c r="AS101" i="3"/>
  <c r="BD101" i="3" s="1"/>
  <c r="AS100" i="3"/>
  <c r="BD100" i="3" s="1"/>
  <c r="AS99" i="3"/>
  <c r="BD99" i="3" s="1"/>
  <c r="AS98" i="3"/>
  <c r="BD98" i="3" s="1"/>
  <c r="AS97" i="3"/>
  <c r="BD97" i="3" s="1"/>
  <c r="AS96" i="3"/>
  <c r="BD96" i="3" s="1"/>
  <c r="AS95" i="3"/>
  <c r="BD95" i="3" s="1"/>
  <c r="AS94" i="3"/>
  <c r="BD94" i="3" s="1"/>
  <c r="AS93" i="3"/>
  <c r="BD93" i="3" s="1"/>
  <c r="AS92" i="3"/>
  <c r="BD92" i="3" s="1"/>
  <c r="AS91" i="3"/>
  <c r="BD91" i="3" s="1"/>
  <c r="AS90" i="3"/>
  <c r="BD90" i="3" s="1"/>
  <c r="AS89" i="3"/>
  <c r="BD89" i="3" s="1"/>
  <c r="AS88" i="3"/>
  <c r="BD88" i="3" s="1"/>
  <c r="AS87" i="3"/>
  <c r="BD87" i="3" s="1"/>
  <c r="AS86" i="3"/>
  <c r="BD86" i="3" s="1"/>
  <c r="AS85" i="3"/>
  <c r="BD85" i="3" s="1"/>
  <c r="AS84" i="3"/>
  <c r="BD84" i="3" s="1"/>
  <c r="AS83" i="3"/>
  <c r="BD83" i="3" s="1"/>
  <c r="AS82" i="3"/>
  <c r="BD82" i="3" s="1"/>
  <c r="AS81" i="3"/>
  <c r="BD81" i="3" s="1"/>
  <c r="AS80" i="3"/>
  <c r="BD80" i="3" s="1"/>
  <c r="AS79" i="3"/>
  <c r="BD79" i="3" s="1"/>
  <c r="AS78" i="3"/>
  <c r="BD78" i="3" s="1"/>
  <c r="AS77" i="3"/>
  <c r="BD77" i="3" s="1"/>
  <c r="AS76" i="3"/>
  <c r="BD76" i="3" s="1"/>
  <c r="AS75" i="3"/>
  <c r="BD75" i="3" s="1"/>
  <c r="AS74" i="3"/>
  <c r="BD74" i="3" s="1"/>
  <c r="AS73" i="3"/>
  <c r="BD73" i="3" s="1"/>
  <c r="AS72" i="3"/>
  <c r="BD72" i="3" s="1"/>
  <c r="AS71" i="3"/>
  <c r="BD71" i="3" s="1"/>
  <c r="AS70" i="3"/>
  <c r="BD70" i="3" s="1"/>
  <c r="AS69" i="3"/>
  <c r="BD69" i="3" s="1"/>
  <c r="AS68" i="3"/>
  <c r="BD68" i="3" s="1"/>
  <c r="AS67" i="3"/>
  <c r="BD67" i="3" s="1"/>
  <c r="AS66" i="3"/>
  <c r="BD66" i="3" s="1"/>
  <c r="AS65" i="3"/>
  <c r="BD65" i="3" s="1"/>
  <c r="AS64" i="3"/>
  <c r="BD64" i="3" s="1"/>
  <c r="AS63" i="3"/>
  <c r="BD63" i="3" s="1"/>
  <c r="AS62" i="3"/>
  <c r="BD62" i="3" s="1"/>
  <c r="AS61" i="3"/>
  <c r="BD61" i="3" s="1"/>
  <c r="AS60" i="3"/>
  <c r="BD60" i="3" s="1"/>
  <c r="AS59" i="3"/>
  <c r="BD59" i="3" s="1"/>
  <c r="AS58" i="3"/>
  <c r="BD58" i="3" s="1"/>
  <c r="AS57" i="3"/>
  <c r="BD57" i="3" s="1"/>
  <c r="AS56" i="3"/>
  <c r="BD56" i="3" s="1"/>
  <c r="AS55" i="3"/>
  <c r="BD55" i="3" s="1"/>
  <c r="AS54" i="3"/>
  <c r="BD54" i="3" s="1"/>
  <c r="AS53" i="3"/>
  <c r="BD53" i="3" s="1"/>
  <c r="AS52" i="3"/>
  <c r="BD52" i="3" s="1"/>
  <c r="AS51" i="3"/>
  <c r="BD51" i="3" s="1"/>
  <c r="AS50" i="3"/>
  <c r="BD50" i="3" s="1"/>
  <c r="AS49" i="3"/>
  <c r="BD49" i="3" s="1"/>
  <c r="AS48" i="3"/>
  <c r="BD48" i="3" s="1"/>
  <c r="AS47" i="3"/>
  <c r="BD47" i="3" s="1"/>
  <c r="AS46" i="3"/>
  <c r="BD46" i="3" s="1"/>
  <c r="AS45" i="3"/>
  <c r="BD45" i="3" s="1"/>
  <c r="AS44" i="3"/>
  <c r="BD44" i="3" s="1"/>
  <c r="AS43" i="3"/>
  <c r="BD43" i="3" s="1"/>
  <c r="AS42" i="3"/>
  <c r="BD42" i="3" s="1"/>
  <c r="AS41" i="3"/>
  <c r="BD41" i="3" s="1"/>
  <c r="AS40" i="3"/>
  <c r="BD40" i="3" s="1"/>
  <c r="AS39" i="3"/>
  <c r="BD39" i="3" s="1"/>
  <c r="AS38" i="3"/>
  <c r="BD38" i="3" s="1"/>
  <c r="AS37" i="3"/>
  <c r="BD37" i="3" s="1"/>
  <c r="AS36" i="3"/>
  <c r="BD36" i="3" s="1"/>
  <c r="AS35" i="3"/>
  <c r="BD35" i="3" s="1"/>
  <c r="AS34" i="3"/>
  <c r="BD34" i="3" s="1"/>
  <c r="AS33" i="3"/>
  <c r="BD33" i="3" s="1"/>
  <c r="AS32" i="3"/>
  <c r="BD32" i="3" s="1"/>
  <c r="AS31" i="3"/>
  <c r="BD31" i="3" s="1"/>
  <c r="AS30" i="3"/>
  <c r="BD30" i="3" s="1"/>
  <c r="AS29" i="3"/>
  <c r="BD29" i="3" s="1"/>
  <c r="AS28" i="3"/>
  <c r="BD28" i="3" s="1"/>
  <c r="AS27" i="3"/>
  <c r="BD27" i="3" s="1"/>
  <c r="AS26" i="3"/>
  <c r="BD26" i="3" s="1"/>
  <c r="AS25" i="3"/>
  <c r="BD25" i="3" s="1"/>
  <c r="AS24" i="3"/>
  <c r="BD24" i="3" s="1"/>
  <c r="AS23" i="3"/>
  <c r="BD23" i="3" s="1"/>
  <c r="AS22" i="3"/>
  <c r="BD22" i="3" s="1"/>
  <c r="AS21" i="3"/>
  <c r="BD21" i="3" s="1"/>
  <c r="AS20" i="3"/>
  <c r="BD20" i="3" s="1"/>
  <c r="AS19" i="3"/>
  <c r="BD19" i="3" s="1"/>
  <c r="AS18" i="3"/>
  <c r="BD18" i="3" s="1"/>
  <c r="AS17" i="3"/>
  <c r="BD17" i="3" s="1"/>
  <c r="AS16" i="3"/>
  <c r="BD16" i="3" s="1"/>
  <c r="AS15" i="3"/>
  <c r="BD15" i="3" s="1"/>
  <c r="AS14" i="3"/>
  <c r="BD14" i="3" s="1"/>
  <c r="AS13" i="3"/>
  <c r="BD13" i="3" s="1"/>
  <c r="AS12" i="3"/>
  <c r="BD12" i="3" s="1"/>
  <c r="AS11" i="3"/>
  <c r="AZ568" i="3"/>
  <c r="AZ569" i="3" s="1"/>
  <c r="AZ570" i="3"/>
  <c r="AZ573" i="3"/>
  <c r="AZ574" i="3"/>
  <c r="AZ575" i="3"/>
  <c r="AZ576" i="3"/>
  <c r="AZ577" i="3"/>
  <c r="AZ578" i="3"/>
  <c r="AZ579" i="3"/>
  <c r="AZ580" i="3"/>
  <c r="AZ581" i="3"/>
  <c r="AZ582" i="3"/>
  <c r="AZ583" i="3"/>
  <c r="AZ584" i="3"/>
  <c r="AZ585" i="3"/>
  <c r="AZ586" i="3"/>
  <c r="AZ587" i="3"/>
  <c r="AZ588" i="3"/>
  <c r="AZ589" i="3"/>
  <c r="AZ590" i="3"/>
  <c r="AZ591" i="3"/>
  <c r="AZ592" i="3"/>
  <c r="AS571" i="3"/>
  <c r="AS570" i="3"/>
  <c r="AS573" i="3" l="1"/>
  <c r="BG600" i="3"/>
  <c r="AS568" i="3"/>
  <c r="AS591" i="3"/>
  <c r="BD591" i="3" s="1"/>
  <c r="AS590" i="3"/>
  <c r="BD590" i="3" s="1"/>
  <c r="AS585" i="3"/>
  <c r="BD585" i="3" s="1"/>
  <c r="AS586" i="3"/>
  <c r="BD586" i="3" s="1"/>
  <c r="AS589" i="3"/>
  <c r="BD589" i="3" s="1"/>
  <c r="AS583" i="3"/>
  <c r="BD583" i="3" s="1"/>
  <c r="BD573" i="3"/>
  <c r="AS581" i="3"/>
  <c r="BD581" i="3" s="1"/>
  <c r="AS576" i="3"/>
  <c r="BD576" i="3" s="1"/>
  <c r="AS579" i="3"/>
  <c r="BD579" i="3" s="1"/>
  <c r="AS587" i="3"/>
  <c r="BD587" i="3" s="1"/>
  <c r="AS592" i="3"/>
  <c r="BD592" i="3" s="1"/>
  <c r="AS574" i="3"/>
  <c r="BD574" i="3" s="1"/>
  <c r="AS588" i="3"/>
  <c r="BD588" i="3" s="1"/>
  <c r="AS575" i="3"/>
  <c r="BD575" i="3" s="1"/>
  <c r="AS580" i="3"/>
  <c r="BD580" i="3" s="1"/>
  <c r="AS578" i="3"/>
  <c r="BD578" i="3" s="1"/>
  <c r="AQ595" i="3"/>
  <c r="AQ597" i="3" s="1"/>
  <c r="AR595" i="3"/>
  <c r="AR597" i="3" s="1"/>
  <c r="AS577" i="3"/>
  <c r="BD577" i="3" s="1"/>
  <c r="AS584" i="3"/>
  <c r="BD584" i="3" s="1"/>
  <c r="AS582" i="3"/>
  <c r="BD582" i="3" s="1"/>
  <c r="AP595" i="3"/>
  <c r="AP597" i="3" s="1"/>
  <c r="AZ595" i="3"/>
  <c r="AZ597" i="3" s="1"/>
  <c r="F583" i="2"/>
  <c r="AT569" i="3" l="1"/>
  <c r="AS595" i="3"/>
  <c r="AS597" i="3" s="1"/>
  <c r="BE536" i="3"/>
  <c r="BE300" i="3"/>
  <c r="BE204" i="3"/>
  <c r="BE196" i="3"/>
  <c r="BF602" i="3"/>
  <c r="BF601" i="3"/>
  <c r="BF600" i="3"/>
  <c r="AU595" i="3"/>
  <c r="G595" i="3"/>
  <c r="AY592" i="3"/>
  <c r="AX592" i="3"/>
  <c r="AW592" i="3"/>
  <c r="AV592" i="3"/>
  <c r="F592" i="3"/>
  <c r="AY591" i="3"/>
  <c r="AX591" i="3"/>
  <c r="AW591" i="3"/>
  <c r="AV591" i="3"/>
  <c r="F591" i="3"/>
  <c r="AY590" i="3"/>
  <c r="AX590" i="3"/>
  <c r="AW590" i="3"/>
  <c r="AV590" i="3"/>
  <c r="F590" i="3"/>
  <c r="AY589" i="3"/>
  <c r="AX589" i="3"/>
  <c r="AW589" i="3"/>
  <c r="AV589" i="3"/>
  <c r="F589" i="3"/>
  <c r="AY588" i="3"/>
  <c r="AX588" i="3"/>
  <c r="AW588" i="3"/>
  <c r="AV588" i="3"/>
  <c r="F588" i="3"/>
  <c r="AY587" i="3"/>
  <c r="AX587" i="3"/>
  <c r="AW587" i="3"/>
  <c r="AV587" i="3"/>
  <c r="F587" i="3"/>
  <c r="AY586" i="3"/>
  <c r="AX586" i="3"/>
  <c r="AW586" i="3"/>
  <c r="AV586" i="3"/>
  <c r="F586" i="3"/>
  <c r="AY585" i="3"/>
  <c r="AX585" i="3"/>
  <c r="AW585" i="3"/>
  <c r="AV585" i="3"/>
  <c r="F585" i="3"/>
  <c r="AY584" i="3"/>
  <c r="AX584" i="3"/>
  <c r="AW584" i="3"/>
  <c r="AV584" i="3"/>
  <c r="F584" i="3"/>
  <c r="AY583" i="3"/>
  <c r="AX583" i="3"/>
  <c r="AW583" i="3"/>
  <c r="AV583" i="3"/>
  <c r="F583" i="3"/>
  <c r="AY582" i="3"/>
  <c r="AX582" i="3"/>
  <c r="AW582" i="3"/>
  <c r="AV582" i="3"/>
  <c r="F582" i="3"/>
  <c r="AY581" i="3"/>
  <c r="AX581" i="3"/>
  <c r="AW581" i="3"/>
  <c r="AV581" i="3"/>
  <c r="F581" i="3"/>
  <c r="AY580" i="3"/>
  <c r="AX580" i="3"/>
  <c r="AW580" i="3"/>
  <c r="AV580" i="3"/>
  <c r="F580" i="3"/>
  <c r="AY579" i="3"/>
  <c r="AX579" i="3"/>
  <c r="AW579" i="3"/>
  <c r="AV579" i="3"/>
  <c r="F579" i="3"/>
  <c r="AY578" i="3"/>
  <c r="AX578" i="3"/>
  <c r="AW578" i="3"/>
  <c r="AV578" i="3"/>
  <c r="F578" i="3"/>
  <c r="AY577" i="3"/>
  <c r="AX577" i="3"/>
  <c r="AW577" i="3"/>
  <c r="AV577" i="3"/>
  <c r="F577" i="3"/>
  <c r="AY576" i="3"/>
  <c r="AX576" i="3"/>
  <c r="AW576" i="3"/>
  <c r="AV576" i="3"/>
  <c r="F576" i="3"/>
  <c r="AY575" i="3"/>
  <c r="AX575" i="3"/>
  <c r="AW575" i="3"/>
  <c r="AV575" i="3"/>
  <c r="F575" i="3"/>
  <c r="AY574" i="3"/>
  <c r="AX574" i="3"/>
  <c r="AW574" i="3"/>
  <c r="AV574" i="3"/>
  <c r="F574" i="3"/>
  <c r="AY573" i="3"/>
  <c r="AX573" i="3"/>
  <c r="AW573" i="3"/>
  <c r="AV573" i="3"/>
  <c r="F573" i="3"/>
  <c r="AY570" i="3"/>
  <c r="AX570" i="3"/>
  <c r="AW570" i="3"/>
  <c r="AV570" i="3"/>
  <c r="F570" i="3"/>
  <c r="A569" i="3"/>
  <c r="AY568" i="3"/>
  <c r="AX568" i="3"/>
  <c r="AX602" i="3" s="1"/>
  <c r="AW568" i="3"/>
  <c r="AV568" i="3"/>
  <c r="AQ568" i="3"/>
  <c r="AP568" i="3"/>
  <c r="AS569" i="3" s="1"/>
  <c r="G568" i="3"/>
  <c r="F568" i="3"/>
  <c r="F597" i="3" s="1"/>
  <c r="BE558" i="3"/>
  <c r="BE551" i="3"/>
  <c r="BE513" i="3"/>
  <c r="BE482" i="3"/>
  <c r="BE373" i="3"/>
  <c r="BE334" i="3"/>
  <c r="BE268" i="3"/>
  <c r="BE139" i="3"/>
  <c r="AY569" i="3" l="1"/>
  <c r="AV595" i="3"/>
  <c r="AV597" i="3" s="1"/>
  <c r="F595" i="3"/>
  <c r="BE125" i="3"/>
  <c r="BE226" i="3"/>
  <c r="BE242" i="3"/>
  <c r="BE244" i="3"/>
  <c r="BE436" i="3"/>
  <c r="BE484" i="3"/>
  <c r="BE485" i="3"/>
  <c r="BE74" i="3"/>
  <c r="BE169" i="3"/>
  <c r="BE192" i="3"/>
  <c r="BE377" i="3"/>
  <c r="BE394" i="3"/>
  <c r="BE411" i="3"/>
  <c r="BE426" i="3"/>
  <c r="BE532" i="3"/>
  <c r="AY595" i="3"/>
  <c r="AY597" i="3" s="1"/>
  <c r="BE26" i="3"/>
  <c r="BE144" i="3"/>
  <c r="BE160" i="3"/>
  <c r="BE161" i="3"/>
  <c r="BE288" i="3"/>
  <c r="BE15" i="3"/>
  <c r="BE70" i="3"/>
  <c r="BE94" i="3"/>
  <c r="BE101" i="3"/>
  <c r="BE110" i="3"/>
  <c r="BE117" i="3"/>
  <c r="BE473" i="3"/>
  <c r="BE480" i="3"/>
  <c r="BE497" i="3"/>
  <c r="BE93" i="3"/>
  <c r="BE102" i="3"/>
  <c r="BE109" i="3"/>
  <c r="BE118" i="3"/>
  <c r="BE464" i="3"/>
  <c r="BE208" i="3"/>
  <c r="BE374" i="3"/>
  <c r="BE30" i="3"/>
  <c r="BE211" i="3"/>
  <c r="BE333" i="3"/>
  <c r="BE460" i="3"/>
  <c r="BE507" i="3"/>
  <c r="BE550" i="3"/>
  <c r="BE566" i="3"/>
  <c r="BE108" i="3"/>
  <c r="BE116" i="3"/>
  <c r="BE127" i="3"/>
  <c r="BE153" i="3"/>
  <c r="BE190" i="3"/>
  <c r="BE235" i="3"/>
  <c r="BE402" i="3"/>
  <c r="BE508" i="3"/>
  <c r="BE42" i="3"/>
  <c r="BE66" i="3"/>
  <c r="BE83" i="3"/>
  <c r="BE86" i="3"/>
  <c r="BE115" i="3"/>
  <c r="BE182" i="3"/>
  <c r="BE198" i="3"/>
  <c r="BE281" i="3"/>
  <c r="BE289" i="3"/>
  <c r="BE292" i="3"/>
  <c r="BE400" i="3"/>
  <c r="BE424" i="3"/>
  <c r="BE489" i="3"/>
  <c r="BE517" i="3"/>
  <c r="BE523" i="3"/>
  <c r="BE524" i="3"/>
  <c r="AW595" i="3"/>
  <c r="AW597" i="3" s="1"/>
  <c r="BE92" i="3"/>
  <c r="BE100" i="3"/>
  <c r="BE176" i="3"/>
  <c r="BE200" i="3"/>
  <c r="BE217" i="3"/>
  <c r="BE219" i="3"/>
  <c r="BE331" i="3"/>
  <c r="BE462" i="3"/>
  <c r="BE510" i="3"/>
  <c r="BE19" i="3"/>
  <c r="BE58" i="3"/>
  <c r="BE165" i="3"/>
  <c r="BE248" i="3"/>
  <c r="BE341" i="3"/>
  <c r="BE380" i="3"/>
  <c r="BE381" i="3"/>
  <c r="BE440" i="3"/>
  <c r="BE450" i="3"/>
  <c r="BE465" i="3"/>
  <c r="BE516" i="3"/>
  <c r="BE405" i="3"/>
  <c r="BE562" i="3"/>
  <c r="BE130" i="3"/>
  <c r="BG130" i="3" s="1"/>
  <c r="BE270" i="3"/>
  <c r="BE430" i="3"/>
  <c r="BE529" i="3"/>
  <c r="BE553" i="3"/>
  <c r="BE128" i="3"/>
  <c r="BE145" i="3"/>
  <c r="BE178" i="3"/>
  <c r="BE296" i="3"/>
  <c r="BE320" i="3"/>
  <c r="BE352" i="3"/>
  <c r="BE437" i="3"/>
  <c r="BE445" i="3"/>
  <c r="BE463" i="3"/>
  <c r="BE31" i="3"/>
  <c r="BE146" i="3"/>
  <c r="BE261" i="3"/>
  <c r="BE382" i="3"/>
  <c r="BE20" i="3"/>
  <c r="BE22" i="3"/>
  <c r="BE123" i="3"/>
  <c r="BE170" i="3"/>
  <c r="BE44" i="3"/>
  <c r="BE52" i="3"/>
  <c r="BE122" i="3"/>
  <c r="BE185" i="3"/>
  <c r="BE220" i="3"/>
  <c r="BE228" i="3"/>
  <c r="BE236" i="3"/>
  <c r="BE252" i="3"/>
  <c r="BE326" i="3"/>
  <c r="BE342" i="3"/>
  <c r="BE350" i="3"/>
  <c r="BE379" i="3"/>
  <c r="BE477" i="3"/>
  <c r="BE501" i="3"/>
  <c r="BE502" i="3"/>
  <c r="BE543" i="3"/>
  <c r="BE544" i="3"/>
  <c r="BE560" i="3"/>
  <c r="BE99" i="3"/>
  <c r="BE154" i="3"/>
  <c r="BE181" i="3"/>
  <c r="BE233" i="3"/>
  <c r="BE277" i="3"/>
  <c r="BE293" i="3"/>
  <c r="BE321" i="3"/>
  <c r="BE47" i="3"/>
  <c r="BE63" i="3"/>
  <c r="BE82" i="3"/>
  <c r="BE206" i="3"/>
  <c r="BE215" i="3"/>
  <c r="BE216" i="3"/>
  <c r="BE266" i="3"/>
  <c r="BE276" i="3"/>
  <c r="BE284" i="3"/>
  <c r="BE304" i="3"/>
  <c r="BE366" i="3"/>
  <c r="BE38" i="3"/>
  <c r="BE16" i="3"/>
  <c r="BE27" i="3"/>
  <c r="BE45" i="3"/>
  <c r="BE46" i="3"/>
  <c r="BE53" i="3"/>
  <c r="BE54" i="3"/>
  <c r="BE90" i="3"/>
  <c r="BE113" i="3"/>
  <c r="BE114" i="3"/>
  <c r="BE124" i="3"/>
  <c r="BE173" i="3"/>
  <c r="BE188" i="3"/>
  <c r="BE239" i="3"/>
  <c r="BE240" i="3"/>
  <c r="BE257" i="3"/>
  <c r="BE259" i="3"/>
  <c r="BE260" i="3"/>
  <c r="BE265" i="3"/>
  <c r="BE267" i="3"/>
  <c r="BE274" i="3"/>
  <c r="BE338" i="3"/>
  <c r="BE358" i="3"/>
  <c r="BE365" i="3"/>
  <c r="BE419" i="3"/>
  <c r="BE479" i="3"/>
  <c r="BE337" i="3"/>
  <c r="BE345" i="3"/>
  <c r="BE354" i="3"/>
  <c r="BE418" i="3"/>
  <c r="BE469" i="3"/>
  <c r="BE150" i="3"/>
  <c r="BE60" i="3"/>
  <c r="BE149" i="3"/>
  <c r="BE177" i="3"/>
  <c r="BE186" i="3"/>
  <c r="BE202" i="3"/>
  <c r="BE221" i="3"/>
  <c r="BE229" i="3"/>
  <c r="BE263" i="3"/>
  <c r="BE264" i="3"/>
  <c r="BE309" i="3"/>
  <c r="BE318" i="3"/>
  <c r="BE392" i="3"/>
  <c r="BE434" i="3"/>
  <c r="BE467" i="3"/>
  <c r="BE468" i="3"/>
  <c r="BE35" i="3"/>
  <c r="BE230" i="3"/>
  <c r="BE238" i="3"/>
  <c r="BE247" i="3"/>
  <c r="BE68" i="3"/>
  <c r="BE12" i="3"/>
  <c r="BE23" i="3"/>
  <c r="BE34" i="3"/>
  <c r="BE119" i="3"/>
  <c r="BE131" i="3"/>
  <c r="BE157" i="3"/>
  <c r="BE168" i="3"/>
  <c r="BE201" i="3"/>
  <c r="BE212" i="3"/>
  <c r="BE245" i="3"/>
  <c r="BE254" i="3"/>
  <c r="BE308" i="3"/>
  <c r="BE316" i="3"/>
  <c r="BE317" i="3"/>
  <c r="BE452" i="3"/>
  <c r="BE39" i="3"/>
  <c r="BE76" i="3"/>
  <c r="BE84" i="3"/>
  <c r="BE111" i="3"/>
  <c r="BE120" i="3"/>
  <c r="BE140" i="3"/>
  <c r="BE152" i="3"/>
  <c r="BE162" i="3"/>
  <c r="BE184" i="3"/>
  <c r="BE193" i="3"/>
  <c r="BE213" i="3"/>
  <c r="BE222" i="3"/>
  <c r="BE231" i="3"/>
  <c r="BE232" i="3"/>
  <c r="BE249" i="3"/>
  <c r="BE251" i="3"/>
  <c r="BE258" i="3"/>
  <c r="BE285" i="3"/>
  <c r="BE329" i="3"/>
  <c r="BE357" i="3"/>
  <c r="BE368" i="3"/>
  <c r="BE429" i="3"/>
  <c r="BE431" i="3"/>
  <c r="BE449" i="3"/>
  <c r="BE493" i="3"/>
  <c r="BE506" i="3"/>
  <c r="BE514" i="3"/>
  <c r="BE563" i="3"/>
  <c r="BE376" i="3"/>
  <c r="BE389" i="3"/>
  <c r="BE398" i="3"/>
  <c r="BE399" i="3"/>
  <c r="BE427" i="3"/>
  <c r="BE432" i="3"/>
  <c r="BE466" i="3"/>
  <c r="BE492" i="3"/>
  <c r="BE504" i="3"/>
  <c r="BE534" i="3"/>
  <c r="BE535" i="3"/>
  <c r="BE136" i="3"/>
  <c r="BE138" i="3"/>
  <c r="BE158" i="3"/>
  <c r="BE189" i="3"/>
  <c r="BE218" i="3"/>
  <c r="BE237" i="3"/>
  <c r="BE246" i="3"/>
  <c r="BE255" i="3"/>
  <c r="BE256" i="3"/>
  <c r="BE273" i="3"/>
  <c r="BE275" i="3"/>
  <c r="BE282" i="3"/>
  <c r="BE305" i="3"/>
  <c r="BE325" i="3"/>
  <c r="BE353" i="3"/>
  <c r="BE390" i="3"/>
  <c r="BE416" i="3"/>
  <c r="BE447" i="3"/>
  <c r="BE456" i="3"/>
  <c r="BE458" i="3"/>
  <c r="BE478" i="3"/>
  <c r="BE481" i="3"/>
  <c r="BE494" i="3"/>
  <c r="BE500" i="3"/>
  <c r="BE521" i="3"/>
  <c r="BE525" i="3"/>
  <c r="BE531" i="3"/>
  <c r="BE542" i="3"/>
  <c r="BE549" i="3"/>
  <c r="BE552" i="3"/>
  <c r="AX595" i="3"/>
  <c r="AX597" i="3" s="1"/>
  <c r="BE51" i="3"/>
  <c r="BE61" i="3"/>
  <c r="BE62" i="3"/>
  <c r="BE69" i="3"/>
  <c r="BE79" i="3"/>
  <c r="BE98" i="3"/>
  <c r="BE106" i="3"/>
  <c r="BE134" i="3"/>
  <c r="BE135" i="3"/>
  <c r="BE166" i="3"/>
  <c r="BE197" i="3"/>
  <c r="BE225" i="3"/>
  <c r="BE227" i="3"/>
  <c r="BE234" i="3"/>
  <c r="BE253" i="3"/>
  <c r="BE262" i="3"/>
  <c r="BE271" i="3"/>
  <c r="BE272" i="3"/>
  <c r="BE301" i="3"/>
  <c r="BE313" i="3"/>
  <c r="BE322" i="3"/>
  <c r="BE332" i="3"/>
  <c r="BE336" i="3"/>
  <c r="BE361" i="3"/>
  <c r="BE369" i="3"/>
  <c r="BE384" i="3"/>
  <c r="BE385" i="3"/>
  <c r="BE387" i="3"/>
  <c r="BE393" i="3"/>
  <c r="BE407" i="3"/>
  <c r="BE422" i="3"/>
  <c r="BE435" i="3"/>
  <c r="BE439" i="3"/>
  <c r="BE448" i="3"/>
  <c r="BE488" i="3"/>
  <c r="BE522" i="3"/>
  <c r="BE548" i="3"/>
  <c r="BF603" i="3"/>
  <c r="BF604" i="3" s="1"/>
  <c r="BE415" i="3"/>
  <c r="BE433" i="3"/>
  <c r="BE453" i="3"/>
  <c r="BE412" i="3"/>
  <c r="BE443" i="3"/>
  <c r="BE490" i="3"/>
  <c r="BE509" i="3"/>
  <c r="BE526" i="3"/>
  <c r="BE538" i="3"/>
  <c r="BE50" i="3"/>
  <c r="BE67" i="3"/>
  <c r="BE77" i="3"/>
  <c r="BE78" i="3"/>
  <c r="BE85" i="3"/>
  <c r="BE95" i="3"/>
  <c r="BE112" i="3"/>
  <c r="BE121" i="3"/>
  <c r="BE132" i="3"/>
  <c r="BE142" i="3"/>
  <c r="BE174" i="3"/>
  <c r="BE194" i="3"/>
  <c r="BE205" i="3"/>
  <c r="BE223" i="3"/>
  <c r="BE224" i="3"/>
  <c r="BE241" i="3"/>
  <c r="BE243" i="3"/>
  <c r="BE250" i="3"/>
  <c r="BE269" i="3"/>
  <c r="BE280" i="3"/>
  <c r="BE286" i="3"/>
  <c r="BE297" i="3"/>
  <c r="BE348" i="3"/>
  <c r="BE349" i="3"/>
  <c r="BE378" i="3"/>
  <c r="BE403" i="3"/>
  <c r="BE420" i="3"/>
  <c r="BE451" i="3"/>
  <c r="BE455" i="3"/>
  <c r="BE471" i="3"/>
  <c r="BE515" i="3"/>
  <c r="BE518" i="3"/>
  <c r="BE520" i="3"/>
  <c r="BE36" i="3"/>
  <c r="BE48" i="3"/>
  <c r="BE49" i="3"/>
  <c r="BE64" i="3"/>
  <c r="BE65" i="3"/>
  <c r="BE80" i="3"/>
  <c r="BE81" i="3"/>
  <c r="BE97" i="3"/>
  <c r="BE11" i="3"/>
  <c r="BE18" i="3"/>
  <c r="BE21" i="3"/>
  <c r="BE25" i="3"/>
  <c r="BE29" i="3"/>
  <c r="BE33" i="3"/>
  <c r="BE37" i="3"/>
  <c r="BE41" i="3"/>
  <c r="BE56" i="3"/>
  <c r="BE71" i="3"/>
  <c r="BE88" i="3"/>
  <c r="BE103" i="3"/>
  <c r="BE104" i="3"/>
  <c r="BE107" i="3"/>
  <c r="BG602" i="3"/>
  <c r="BH602" i="3" s="1"/>
  <c r="BJ602" i="3" s="1"/>
  <c r="BE55" i="3"/>
  <c r="BE57" i="3"/>
  <c r="BE72" i="3"/>
  <c r="BE73" i="3"/>
  <c r="BE87" i="3"/>
  <c r="BE89" i="3"/>
  <c r="BE105" i="3"/>
  <c r="BE43" i="3"/>
  <c r="BE59" i="3"/>
  <c r="BE75" i="3"/>
  <c r="BE91" i="3"/>
  <c r="BE13" i="3"/>
  <c r="BE17" i="3"/>
  <c r="BE24" i="3"/>
  <c r="BE28" i="3"/>
  <c r="BE32" i="3"/>
  <c r="BE40" i="3"/>
  <c r="BE96" i="3"/>
  <c r="BE126" i="3"/>
  <c r="BE210" i="3"/>
  <c r="BE129" i="3"/>
  <c r="BE143" i="3"/>
  <c r="BE147" i="3"/>
  <c r="BE151" i="3"/>
  <c r="BE155" i="3"/>
  <c r="BE159" i="3"/>
  <c r="BE163" i="3"/>
  <c r="BE167" i="3"/>
  <c r="BE171" i="3"/>
  <c r="BE175" i="3"/>
  <c r="BE179" i="3"/>
  <c r="BE183" i="3"/>
  <c r="BE187" i="3"/>
  <c r="BE191" i="3"/>
  <c r="BE199" i="3"/>
  <c r="BE207" i="3"/>
  <c r="BE214" i="3"/>
  <c r="BE148" i="3"/>
  <c r="BE156" i="3"/>
  <c r="BE164" i="3"/>
  <c r="BE172" i="3"/>
  <c r="BE180" i="3"/>
  <c r="BE133" i="3"/>
  <c r="BE137" i="3"/>
  <c r="BE195" i="3"/>
  <c r="BE203" i="3"/>
  <c r="BE209" i="3"/>
  <c r="BE312" i="3"/>
  <c r="BE314" i="3"/>
  <c r="BE340" i="3"/>
  <c r="BE344" i="3"/>
  <c r="BE346" i="3"/>
  <c r="BE141" i="3"/>
  <c r="BE283" i="3"/>
  <c r="BE315" i="3"/>
  <c r="BE347" i="3"/>
  <c r="BE362" i="3"/>
  <c r="BE360" i="3"/>
  <c r="BE363" i="3"/>
  <c r="BE364" i="3"/>
  <c r="BE323" i="3"/>
  <c r="BE355" i="3"/>
  <c r="BE278" i="3"/>
  <c r="BE287" i="3"/>
  <c r="BE290" i="3"/>
  <c r="BE294" i="3"/>
  <c r="BE298" i="3"/>
  <c r="BE302" i="3"/>
  <c r="BE306" i="3"/>
  <c r="BE310" i="3"/>
  <c r="BE324" i="3"/>
  <c r="BE328" i="3"/>
  <c r="BE330" i="3"/>
  <c r="BE356" i="3"/>
  <c r="BE291" i="3"/>
  <c r="BE295" i="3"/>
  <c r="BE299" i="3"/>
  <c r="BE303" i="3"/>
  <c r="BE307" i="3"/>
  <c r="BE279" i="3"/>
  <c r="BE339" i="3"/>
  <c r="BE370" i="3"/>
  <c r="BE371" i="3"/>
  <c r="BE311" i="3"/>
  <c r="BE383" i="3"/>
  <c r="BE391" i="3"/>
  <c r="BE397" i="3"/>
  <c r="BE410" i="3"/>
  <c r="BE421" i="3"/>
  <c r="BE423" i="3"/>
  <c r="BE327" i="3"/>
  <c r="BE343" i="3"/>
  <c r="BE359" i="3"/>
  <c r="BE375" i="3"/>
  <c r="BE388" i="3"/>
  <c r="BE396" i="3"/>
  <c r="BE406" i="3"/>
  <c r="BE408" i="3"/>
  <c r="BE414" i="3"/>
  <c r="BE428" i="3"/>
  <c r="BE444" i="3"/>
  <c r="BE319" i="3"/>
  <c r="BE335" i="3"/>
  <c r="BE351" i="3"/>
  <c r="BE367" i="3"/>
  <c r="BE372" i="3"/>
  <c r="BE386" i="3"/>
  <c r="BE395" i="3"/>
  <c r="BE404" i="3"/>
  <c r="BE413" i="3"/>
  <c r="BE442" i="3"/>
  <c r="BE409" i="3"/>
  <c r="BE472" i="3"/>
  <c r="BE498" i="3"/>
  <c r="BE503" i="3"/>
  <c r="BE441" i="3"/>
  <c r="BE457" i="3"/>
  <c r="BE476" i="3"/>
  <c r="BE499" i="3"/>
  <c r="BE528" i="3"/>
  <c r="BE530" i="3"/>
  <c r="BE417" i="3"/>
  <c r="BE446" i="3"/>
  <c r="BE486" i="3"/>
  <c r="BE540" i="3"/>
  <c r="BE557" i="3"/>
  <c r="BE461" i="3"/>
  <c r="BE483" i="3"/>
  <c r="BE491" i="3"/>
  <c r="BE505" i="3"/>
  <c r="BE425" i="3"/>
  <c r="BE474" i="3"/>
  <c r="BE487" i="3"/>
  <c r="BE470" i="3"/>
  <c r="BE496" i="3"/>
  <c r="BE401" i="3"/>
  <c r="BE438" i="3"/>
  <c r="BE454" i="3"/>
  <c r="BE459" i="3"/>
  <c r="BE512" i="3"/>
  <c r="BE475" i="3"/>
  <c r="BE554" i="3"/>
  <c r="BE565" i="3"/>
  <c r="BE495" i="3"/>
  <c r="BE511" i="3"/>
  <c r="BE527" i="3"/>
  <c r="BE539" i="3"/>
  <c r="BE564" i="3"/>
  <c r="BE545" i="3"/>
  <c r="BE555" i="3"/>
  <c r="BE533" i="3"/>
  <c r="BE546" i="3"/>
  <c r="BE541" i="3"/>
  <c r="BE556" i="3"/>
  <c r="BE559" i="3"/>
  <c r="BE561" i="3"/>
  <c r="BE519" i="3"/>
  <c r="BE537" i="3"/>
  <c r="BE547" i="3"/>
  <c r="BF605" i="3" l="1"/>
  <c r="BG601" i="3"/>
  <c r="BE14" i="3"/>
  <c r="BD568" i="3"/>
  <c r="BH600" i="3"/>
  <c r="BJ600" i="3" s="1"/>
  <c r="BG603" i="3" l="1"/>
  <c r="BH601" i="3"/>
  <c r="BJ601" i="3" s="1"/>
  <c r="BF480" i="3" s="1"/>
  <c r="BF561" i="3"/>
  <c r="BG561" i="3" s="1"/>
  <c r="BF553" i="3"/>
  <c r="BG553" i="3" s="1"/>
  <c r="BF545" i="3"/>
  <c r="BG545" i="3" s="1"/>
  <c r="BF537" i="3"/>
  <c r="BG537" i="3" s="1"/>
  <c r="BF555" i="3"/>
  <c r="BG555" i="3" s="1"/>
  <c r="BF551" i="3"/>
  <c r="BG551" i="3" s="1"/>
  <c r="BF558" i="3"/>
  <c r="BG558" i="3" s="1"/>
  <c r="BF556" i="3"/>
  <c r="BG556" i="3" s="1"/>
  <c r="BF554" i="3"/>
  <c r="BG554" i="3" s="1"/>
  <c r="BF541" i="3"/>
  <c r="BG541" i="3" s="1"/>
  <c r="BF525" i="3"/>
  <c r="BG525" i="3" s="1"/>
  <c r="BF517" i="3"/>
  <c r="BG517" i="3" s="1"/>
  <c r="BF509" i="3"/>
  <c r="BG509" i="3" s="1"/>
  <c r="BF501" i="3"/>
  <c r="BG501" i="3" s="1"/>
  <c r="BF493" i="3"/>
  <c r="BG493" i="3" s="1"/>
  <c r="BF565" i="3"/>
  <c r="BG565" i="3" s="1"/>
  <c r="BF550" i="3"/>
  <c r="BG550" i="3" s="1"/>
  <c r="BF548" i="3"/>
  <c r="BG548" i="3" s="1"/>
  <c r="BF546" i="3"/>
  <c r="BG546" i="3" s="1"/>
  <c r="BF533" i="3"/>
  <c r="BG533" i="3" s="1"/>
  <c r="BF557" i="3"/>
  <c r="BG557" i="3" s="1"/>
  <c r="BF542" i="3"/>
  <c r="BG542" i="3" s="1"/>
  <c r="BF540" i="3"/>
  <c r="BG540" i="3" s="1"/>
  <c r="BF538" i="3"/>
  <c r="BG538" i="3" s="1"/>
  <c r="BF529" i="3"/>
  <c r="BG529" i="3" s="1"/>
  <c r="BF521" i="3"/>
  <c r="BG521" i="3" s="1"/>
  <c r="BF513" i="3"/>
  <c r="BG513" i="3" s="1"/>
  <c r="BF505" i="3"/>
  <c r="BG505" i="3" s="1"/>
  <c r="BF497" i="3"/>
  <c r="BG497" i="3" s="1"/>
  <c r="BF489" i="3"/>
  <c r="BG489" i="3" s="1"/>
  <c r="BF481" i="3"/>
  <c r="BG481" i="3" s="1"/>
  <c r="BF564" i="3"/>
  <c r="BG564" i="3" s="1"/>
  <c r="BF543" i="3"/>
  <c r="BG543" i="3" s="1"/>
  <c r="BF524" i="3"/>
  <c r="BG524" i="3" s="1"/>
  <c r="BF515" i="3"/>
  <c r="BG515" i="3" s="1"/>
  <c r="BF549" i="3"/>
  <c r="BG549" i="3" s="1"/>
  <c r="BF531" i="3"/>
  <c r="BG531" i="3" s="1"/>
  <c r="BF526" i="3"/>
  <c r="BG526" i="3" s="1"/>
  <c r="BF510" i="3"/>
  <c r="BG510" i="3" s="1"/>
  <c r="BF494" i="3"/>
  <c r="BG494" i="3" s="1"/>
  <c r="BF563" i="3"/>
  <c r="BG563" i="3" s="1"/>
  <c r="BF562" i="3"/>
  <c r="BG562" i="3" s="1"/>
  <c r="BF534" i="3"/>
  <c r="BG534" i="3" s="1"/>
  <c r="BF528" i="3"/>
  <c r="BG528" i="3" s="1"/>
  <c r="BF552" i="3"/>
  <c r="BG552" i="3" s="1"/>
  <c r="BF530" i="3"/>
  <c r="BG530" i="3" s="1"/>
  <c r="BF514" i="3"/>
  <c r="BG514" i="3" s="1"/>
  <c r="BF547" i="3"/>
  <c r="BG547" i="3" s="1"/>
  <c r="BF536" i="3"/>
  <c r="BG536" i="3" s="1"/>
  <c r="BF523" i="3"/>
  <c r="BG523" i="3" s="1"/>
  <c r="BF516" i="3"/>
  <c r="BG516" i="3" s="1"/>
  <c r="BF507" i="3"/>
  <c r="BG507" i="3" s="1"/>
  <c r="BF500" i="3"/>
  <c r="BG500" i="3" s="1"/>
  <c r="BF491" i="3"/>
  <c r="BG491" i="3" s="1"/>
  <c r="BF485" i="3"/>
  <c r="BG485" i="3" s="1"/>
  <c r="BF470" i="3"/>
  <c r="BG470" i="3" s="1"/>
  <c r="BF468" i="3"/>
  <c r="BG468" i="3" s="1"/>
  <c r="BF452" i="3"/>
  <c r="BG452" i="3" s="1"/>
  <c r="BF444" i="3"/>
  <c r="BG444" i="3" s="1"/>
  <c r="BF436" i="3"/>
  <c r="BG436" i="3" s="1"/>
  <c r="BF566" i="3"/>
  <c r="BG566" i="3" s="1"/>
  <c r="BF560" i="3"/>
  <c r="BG560" i="3" s="1"/>
  <c r="BF518" i="3"/>
  <c r="BG518" i="3" s="1"/>
  <c r="BF502" i="3"/>
  <c r="BG502" i="3" s="1"/>
  <c r="BF483" i="3"/>
  <c r="BG483" i="3" s="1"/>
  <c r="BF464" i="3"/>
  <c r="BG464" i="3" s="1"/>
  <c r="BF455" i="3"/>
  <c r="BG455" i="3" s="1"/>
  <c r="BF447" i="3"/>
  <c r="BG447" i="3" s="1"/>
  <c r="BF439" i="3"/>
  <c r="BG439" i="3" s="1"/>
  <c r="BF431" i="3"/>
  <c r="BG431" i="3" s="1"/>
  <c r="BF415" i="3"/>
  <c r="BG415" i="3" s="1"/>
  <c r="BF407" i="3"/>
  <c r="BG407" i="3" s="1"/>
  <c r="BF399" i="3"/>
  <c r="BG399" i="3" s="1"/>
  <c r="BF391" i="3"/>
  <c r="BG391" i="3" s="1"/>
  <c r="BF490" i="3"/>
  <c r="BG490" i="3" s="1"/>
  <c r="BF559" i="3"/>
  <c r="BG559" i="3" s="1"/>
  <c r="BF532" i="3"/>
  <c r="BG532" i="3" s="1"/>
  <c r="BF499" i="3"/>
  <c r="BG499" i="3" s="1"/>
  <c r="BF482" i="3"/>
  <c r="BG482" i="3" s="1"/>
  <c r="BF476" i="3"/>
  <c r="BG476" i="3" s="1"/>
  <c r="BF445" i="3"/>
  <c r="BG445" i="3" s="1"/>
  <c r="BF443" i="3"/>
  <c r="BG443" i="3" s="1"/>
  <c r="BF422" i="3"/>
  <c r="BG422" i="3" s="1"/>
  <c r="BF409" i="3"/>
  <c r="BG409" i="3" s="1"/>
  <c r="BF405" i="3"/>
  <c r="BG405" i="3" s="1"/>
  <c r="BF390" i="3"/>
  <c r="BG390" i="3" s="1"/>
  <c r="BF379" i="3"/>
  <c r="BG379" i="3" s="1"/>
  <c r="BF527" i="3"/>
  <c r="BG527" i="3" s="1"/>
  <c r="BF503" i="3"/>
  <c r="BG503" i="3" s="1"/>
  <c r="BF498" i="3"/>
  <c r="BG498" i="3" s="1"/>
  <c r="BF472" i="3"/>
  <c r="BG472" i="3" s="1"/>
  <c r="BF462" i="3"/>
  <c r="BG462" i="3" s="1"/>
  <c r="BF539" i="3"/>
  <c r="BG539" i="3" s="1"/>
  <c r="BF535" i="3"/>
  <c r="BG535" i="3" s="1"/>
  <c r="BF508" i="3"/>
  <c r="BG508" i="3" s="1"/>
  <c r="BF475" i="3"/>
  <c r="BG475" i="3" s="1"/>
  <c r="BF471" i="3"/>
  <c r="BG471" i="3" s="1"/>
  <c r="BF454" i="3"/>
  <c r="BG454" i="3" s="1"/>
  <c r="BF440" i="3"/>
  <c r="BG440" i="3" s="1"/>
  <c r="BF438" i="3"/>
  <c r="BG438" i="3" s="1"/>
  <c r="BF429" i="3"/>
  <c r="BG429" i="3" s="1"/>
  <c r="BF484" i="3"/>
  <c r="BG484" i="3" s="1"/>
  <c r="BF478" i="3"/>
  <c r="BF458" i="3"/>
  <c r="BG458" i="3" s="1"/>
  <c r="BF427" i="3"/>
  <c r="BG427" i="3" s="1"/>
  <c r="BF544" i="3"/>
  <c r="BG544" i="3" s="1"/>
  <c r="BF512" i="3"/>
  <c r="BG512" i="3" s="1"/>
  <c r="BF511" i="3"/>
  <c r="BG511" i="3" s="1"/>
  <c r="BF506" i="3"/>
  <c r="BG506" i="3" s="1"/>
  <c r="BF496" i="3"/>
  <c r="BG496" i="3" s="1"/>
  <c r="BF492" i="3"/>
  <c r="BG492" i="3" s="1"/>
  <c r="BF474" i="3"/>
  <c r="BG474" i="3" s="1"/>
  <c r="BF453" i="3"/>
  <c r="BG453" i="3" s="1"/>
  <c r="BF451" i="3"/>
  <c r="BG451" i="3" s="1"/>
  <c r="BF435" i="3"/>
  <c r="BG435" i="3" s="1"/>
  <c r="BF433" i="3"/>
  <c r="BG433" i="3" s="1"/>
  <c r="BF406" i="3"/>
  <c r="BG406" i="3" s="1"/>
  <c r="BF386" i="3"/>
  <c r="BG386" i="3" s="1"/>
  <c r="BF522" i="3"/>
  <c r="BG522" i="3" s="1"/>
  <c r="BF520" i="3"/>
  <c r="BG520" i="3" s="1"/>
  <c r="BF495" i="3"/>
  <c r="BG495" i="3" s="1"/>
  <c r="BF487" i="3"/>
  <c r="BG487" i="3" s="1"/>
  <c r="BF477" i="3"/>
  <c r="BG477" i="3" s="1"/>
  <c r="BF419" i="3"/>
  <c r="BG419" i="3" s="1"/>
  <c r="BF404" i="3"/>
  <c r="BG404" i="3" s="1"/>
  <c r="BF402" i="3"/>
  <c r="BG402" i="3" s="1"/>
  <c r="BF400" i="3"/>
  <c r="BG400" i="3" s="1"/>
  <c r="BF389" i="3"/>
  <c r="BG389" i="3" s="1"/>
  <c r="BF378" i="3"/>
  <c r="BG378" i="3" s="1"/>
  <c r="BF370" i="3"/>
  <c r="BG370" i="3" s="1"/>
  <c r="BF362" i="3"/>
  <c r="BG362" i="3" s="1"/>
  <c r="BF354" i="3"/>
  <c r="BG354" i="3" s="1"/>
  <c r="BF346" i="3"/>
  <c r="BG346" i="3" s="1"/>
  <c r="BF338" i="3"/>
  <c r="BG338" i="3" s="1"/>
  <c r="BF330" i="3"/>
  <c r="BG330" i="3" s="1"/>
  <c r="BF314" i="3"/>
  <c r="BG314" i="3" s="1"/>
  <c r="BF519" i="3"/>
  <c r="BG519" i="3" s="1"/>
  <c r="BF504" i="3"/>
  <c r="BG504" i="3" s="1"/>
  <c r="BF469" i="3"/>
  <c r="BG469" i="3" s="1"/>
  <c r="BF463" i="3"/>
  <c r="BG463" i="3" s="1"/>
  <c r="BF460" i="3"/>
  <c r="BG460" i="3" s="1"/>
  <c r="BF448" i="3"/>
  <c r="BG448" i="3" s="1"/>
  <c r="BF446" i="3"/>
  <c r="BG446" i="3" s="1"/>
  <c r="BF432" i="3"/>
  <c r="BG432" i="3" s="1"/>
  <c r="BF430" i="3"/>
  <c r="BG430" i="3" s="1"/>
  <c r="BF413" i="3"/>
  <c r="BG413" i="3" s="1"/>
  <c r="BF398" i="3"/>
  <c r="BG398" i="3" s="1"/>
  <c r="BF384" i="3"/>
  <c r="BG384" i="3" s="1"/>
  <c r="BF381" i="3"/>
  <c r="BG381" i="3" s="1"/>
  <c r="BF365" i="3"/>
  <c r="BG365" i="3" s="1"/>
  <c r="BF349" i="3"/>
  <c r="BG349" i="3" s="1"/>
  <c r="BF333" i="3"/>
  <c r="BG333" i="3" s="1"/>
  <c r="BF325" i="3"/>
  <c r="BG325" i="3" s="1"/>
  <c r="BF428" i="3"/>
  <c r="BG428" i="3" s="1"/>
  <c r="BF426" i="3"/>
  <c r="BG426" i="3" s="1"/>
  <c r="BF416" i="3"/>
  <c r="BG416" i="3" s="1"/>
  <c r="BF412" i="3"/>
  <c r="BG412" i="3" s="1"/>
  <c r="BF411" i="3"/>
  <c r="BG411" i="3" s="1"/>
  <c r="BF388" i="3"/>
  <c r="BG388" i="3" s="1"/>
  <c r="BF397" i="3"/>
  <c r="BG397" i="3" s="1"/>
  <c r="BF375" i="3"/>
  <c r="BG375" i="3" s="1"/>
  <c r="BF363" i="3"/>
  <c r="BG363" i="3" s="1"/>
  <c r="BF396" i="3"/>
  <c r="BG396" i="3" s="1"/>
  <c r="BF383" i="3"/>
  <c r="BG383" i="3" s="1"/>
  <c r="BF380" i="3"/>
  <c r="BG380" i="3" s="1"/>
  <c r="BF377" i="3"/>
  <c r="BG377" i="3" s="1"/>
  <c r="BF309" i="3"/>
  <c r="BG309" i="3" s="1"/>
  <c r="BF301" i="3"/>
  <c r="BG301" i="3" s="1"/>
  <c r="BF277" i="3"/>
  <c r="BG277" i="3" s="1"/>
  <c r="BF420" i="3"/>
  <c r="BG420" i="3" s="1"/>
  <c r="BF410" i="3"/>
  <c r="BG410" i="3" s="1"/>
  <c r="BF374" i="3"/>
  <c r="BG374" i="3" s="1"/>
  <c r="BF372" i="3"/>
  <c r="BG372" i="3" s="1"/>
  <c r="BF358" i="3"/>
  <c r="BG358" i="3" s="1"/>
  <c r="BF356" i="3"/>
  <c r="BG356" i="3" s="1"/>
  <c r="BF342" i="3"/>
  <c r="BG342" i="3" s="1"/>
  <c r="BF326" i="3"/>
  <c r="BG326" i="3" s="1"/>
  <c r="BF304" i="3"/>
  <c r="BG304" i="3" s="1"/>
  <c r="BF296" i="3"/>
  <c r="BG296" i="3" s="1"/>
  <c r="BF395" i="3"/>
  <c r="BG395" i="3" s="1"/>
  <c r="BF394" i="3"/>
  <c r="BG394" i="3" s="1"/>
  <c r="BF382" i="3"/>
  <c r="BG382" i="3" s="1"/>
  <c r="BF418" i="3"/>
  <c r="BG418" i="3" s="1"/>
  <c r="BF403" i="3"/>
  <c r="BG403" i="3" s="1"/>
  <c r="BF376" i="3"/>
  <c r="BG376" i="3" s="1"/>
  <c r="BF408" i="3"/>
  <c r="BG408" i="3" s="1"/>
  <c r="BF297" i="3"/>
  <c r="BG297" i="3" s="1"/>
  <c r="BF281" i="3"/>
  <c r="BG281" i="3" s="1"/>
  <c r="BF434" i="3"/>
  <c r="BG434" i="3" s="1"/>
  <c r="BF392" i="3"/>
  <c r="BG392" i="3" s="1"/>
  <c r="BF366" i="3"/>
  <c r="BG366" i="3" s="1"/>
  <c r="BF350" i="3"/>
  <c r="BG350" i="3" s="1"/>
  <c r="BF348" i="3"/>
  <c r="BG348" i="3" s="1"/>
  <c r="BF334" i="3"/>
  <c r="BG334" i="3" s="1"/>
  <c r="BF316" i="3"/>
  <c r="BG316" i="3" s="1"/>
  <c r="BF308" i="3"/>
  <c r="BG308" i="3" s="1"/>
  <c r="BF300" i="3"/>
  <c r="BG300" i="3" s="1"/>
  <c r="BF292" i="3"/>
  <c r="BG292" i="3" s="1"/>
  <c r="BF283" i="3"/>
  <c r="BG283" i="3" s="1"/>
  <c r="BF275" i="3"/>
  <c r="BG275" i="3" s="1"/>
  <c r="BF251" i="3"/>
  <c r="BG251" i="3" s="1"/>
  <c r="BF243" i="3"/>
  <c r="BG243" i="3" s="1"/>
  <c r="BF235" i="3"/>
  <c r="BG235" i="3" s="1"/>
  <c r="BF227" i="3"/>
  <c r="BG227" i="3" s="1"/>
  <c r="BF219" i="3"/>
  <c r="BG219" i="3" s="1"/>
  <c r="BF352" i="3"/>
  <c r="BG352" i="3" s="1"/>
  <c r="BF327" i="3"/>
  <c r="BG327" i="3" s="1"/>
  <c r="BF320" i="3"/>
  <c r="BG320" i="3" s="1"/>
  <c r="BF315" i="3"/>
  <c r="BG315" i="3" s="1"/>
  <c r="BF254" i="3"/>
  <c r="BG254" i="3" s="1"/>
  <c r="BF246" i="3"/>
  <c r="BG246" i="3" s="1"/>
  <c r="BF238" i="3"/>
  <c r="BG238" i="3" s="1"/>
  <c r="BF230" i="3"/>
  <c r="BG230" i="3" s="1"/>
  <c r="BF222" i="3"/>
  <c r="BG222" i="3" s="1"/>
  <c r="BF282" i="3"/>
  <c r="BG282" i="3" s="1"/>
  <c r="BF273" i="3"/>
  <c r="BG273" i="3" s="1"/>
  <c r="BF249" i="3"/>
  <c r="BG249" i="3" s="1"/>
  <c r="BF241" i="3"/>
  <c r="BG241" i="3" s="1"/>
  <c r="BF233" i="3"/>
  <c r="BG233" i="3" s="1"/>
  <c r="BF225" i="3"/>
  <c r="BG225" i="3" s="1"/>
  <c r="BF217" i="3"/>
  <c r="BG217" i="3" s="1"/>
  <c r="BF209" i="3"/>
  <c r="BG209" i="3" s="1"/>
  <c r="BF201" i="3"/>
  <c r="BG201" i="3" s="1"/>
  <c r="BF193" i="3"/>
  <c r="BG193" i="3" s="1"/>
  <c r="BF182" i="3"/>
  <c r="BG182" i="3" s="1"/>
  <c r="BF174" i="3"/>
  <c r="BG174" i="3" s="1"/>
  <c r="BF166" i="3"/>
  <c r="BG166" i="3" s="1"/>
  <c r="BF158" i="3"/>
  <c r="BG158" i="3" s="1"/>
  <c r="BF142" i="3"/>
  <c r="BG142" i="3" s="1"/>
  <c r="BF371" i="3"/>
  <c r="BG371" i="3" s="1"/>
  <c r="BF351" i="3"/>
  <c r="BG351" i="3" s="1"/>
  <c r="BF345" i="3"/>
  <c r="BG345" i="3" s="1"/>
  <c r="BF344" i="3"/>
  <c r="BG344" i="3" s="1"/>
  <c r="BF339" i="3"/>
  <c r="BG339" i="3" s="1"/>
  <c r="BF319" i="3"/>
  <c r="BG319" i="3" s="1"/>
  <c r="BF313" i="3"/>
  <c r="BG313" i="3" s="1"/>
  <c r="BF312" i="3"/>
  <c r="BG312" i="3" s="1"/>
  <c r="BF268" i="3"/>
  <c r="BG268" i="3" s="1"/>
  <c r="BF260" i="3"/>
  <c r="BG260" i="3" s="1"/>
  <c r="BF244" i="3"/>
  <c r="BG244" i="3" s="1"/>
  <c r="BF236" i="3"/>
  <c r="BG236" i="3" s="1"/>
  <c r="BF228" i="3"/>
  <c r="BG228" i="3" s="1"/>
  <c r="BF220" i="3"/>
  <c r="BG220" i="3" s="1"/>
  <c r="BF185" i="3"/>
  <c r="BG185" i="3" s="1"/>
  <c r="BF177" i="3"/>
  <c r="BG177" i="3" s="1"/>
  <c r="BF161" i="3"/>
  <c r="BG161" i="3" s="1"/>
  <c r="BF153" i="3"/>
  <c r="BG153" i="3" s="1"/>
  <c r="BF145" i="3"/>
  <c r="BG145" i="3" s="1"/>
  <c r="BF139" i="3"/>
  <c r="BG139" i="3" s="1"/>
  <c r="BF131" i="3"/>
  <c r="BG131" i="3" s="1"/>
  <c r="BF368" i="3"/>
  <c r="BG368" i="3" s="1"/>
  <c r="BF307" i="3"/>
  <c r="BG307" i="3" s="1"/>
  <c r="BF303" i="3"/>
  <c r="BG303" i="3" s="1"/>
  <c r="BF295" i="3"/>
  <c r="BG295" i="3" s="1"/>
  <c r="BF255" i="3"/>
  <c r="BG255" i="3" s="1"/>
  <c r="BF247" i="3"/>
  <c r="BG247" i="3" s="1"/>
  <c r="BF239" i="3"/>
  <c r="BG239" i="3" s="1"/>
  <c r="BF231" i="3"/>
  <c r="BG231" i="3" s="1"/>
  <c r="BF223" i="3"/>
  <c r="BG223" i="3" s="1"/>
  <c r="BF215" i="3"/>
  <c r="BG215" i="3" s="1"/>
  <c r="BF343" i="3"/>
  <c r="BG343" i="3" s="1"/>
  <c r="BF337" i="3"/>
  <c r="BG337" i="3" s="1"/>
  <c r="BF336" i="3"/>
  <c r="BG336" i="3" s="1"/>
  <c r="BF331" i="3"/>
  <c r="BG331" i="3" s="1"/>
  <c r="BF311" i="3"/>
  <c r="BG311" i="3" s="1"/>
  <c r="BF287" i="3"/>
  <c r="BG287" i="3" s="1"/>
  <c r="BF266" i="3"/>
  <c r="BG266" i="3" s="1"/>
  <c r="BF258" i="3"/>
  <c r="BG258" i="3" s="1"/>
  <c r="BF250" i="3"/>
  <c r="BG250" i="3" s="1"/>
  <c r="BF234" i="3"/>
  <c r="BG234" i="3" s="1"/>
  <c r="BF226" i="3"/>
  <c r="BG226" i="3" s="1"/>
  <c r="BF310" i="3"/>
  <c r="BG310" i="3" s="1"/>
  <c r="BF302" i="3"/>
  <c r="BG302" i="3" s="1"/>
  <c r="BF298" i="3"/>
  <c r="BG298" i="3" s="1"/>
  <c r="BF294" i="3"/>
  <c r="BG294" i="3" s="1"/>
  <c r="BF290" i="3"/>
  <c r="BG290" i="3" s="1"/>
  <c r="BF278" i="3"/>
  <c r="BG278" i="3" s="1"/>
  <c r="BF269" i="3"/>
  <c r="BG269" i="3" s="1"/>
  <c r="BF261" i="3"/>
  <c r="BG261" i="3" s="1"/>
  <c r="BF245" i="3"/>
  <c r="BG245" i="3" s="1"/>
  <c r="BF237" i="3"/>
  <c r="BG237" i="3" s="1"/>
  <c r="BF221" i="3"/>
  <c r="BG221" i="3" s="1"/>
  <c r="BF213" i="3"/>
  <c r="BG213" i="3" s="1"/>
  <c r="BF197" i="3"/>
  <c r="BG197" i="3" s="1"/>
  <c r="BF189" i="3"/>
  <c r="BG189" i="3" s="1"/>
  <c r="BF186" i="3"/>
  <c r="BG186" i="3" s="1"/>
  <c r="BF178" i="3"/>
  <c r="BG178" i="3" s="1"/>
  <c r="BF162" i="3"/>
  <c r="BG162" i="3" s="1"/>
  <c r="BF154" i="3"/>
  <c r="BG154" i="3" s="1"/>
  <c r="BF146" i="3"/>
  <c r="BG146" i="3" s="1"/>
  <c r="BF140" i="3"/>
  <c r="BG140" i="3" s="1"/>
  <c r="BF132" i="3"/>
  <c r="BG132" i="3" s="1"/>
  <c r="BF124" i="3"/>
  <c r="BG124" i="3" s="1"/>
  <c r="BF335" i="3"/>
  <c r="BG335" i="3" s="1"/>
  <c r="BF329" i="3"/>
  <c r="BG329" i="3" s="1"/>
  <c r="BF323" i="3"/>
  <c r="BG323" i="3" s="1"/>
  <c r="BF272" i="3"/>
  <c r="BG272" i="3" s="1"/>
  <c r="BF256" i="3"/>
  <c r="BG256" i="3" s="1"/>
  <c r="BF248" i="3"/>
  <c r="BG248" i="3" s="1"/>
  <c r="BF240" i="3"/>
  <c r="BG240" i="3" s="1"/>
  <c r="BF216" i="3"/>
  <c r="BG216" i="3" s="1"/>
  <c r="BF208" i="3"/>
  <c r="BG208" i="3" s="1"/>
  <c r="BF192" i="3"/>
  <c r="BG192" i="3" s="1"/>
  <c r="BF181" i="3"/>
  <c r="BG181" i="3" s="1"/>
  <c r="BF173" i="3"/>
  <c r="BG173" i="3" s="1"/>
  <c r="BF165" i="3"/>
  <c r="BG165" i="3" s="1"/>
  <c r="BF157" i="3"/>
  <c r="BG157" i="3" s="1"/>
  <c r="BF141" i="3"/>
  <c r="BG141" i="3" s="1"/>
  <c r="BF135" i="3"/>
  <c r="BG135" i="3" s="1"/>
  <c r="BF218" i="3"/>
  <c r="BG218" i="3" s="1"/>
  <c r="BF202" i="3"/>
  <c r="BG202" i="3" s="1"/>
  <c r="BF198" i="3"/>
  <c r="BG198" i="3" s="1"/>
  <c r="BF194" i="3"/>
  <c r="BG194" i="3" s="1"/>
  <c r="BF190" i="3"/>
  <c r="BG190" i="3" s="1"/>
  <c r="BF117" i="3"/>
  <c r="BG117" i="3" s="1"/>
  <c r="BF109" i="3"/>
  <c r="BG109" i="3" s="1"/>
  <c r="BF101" i="3"/>
  <c r="BG101" i="3" s="1"/>
  <c r="BF93" i="3"/>
  <c r="BG93" i="3" s="1"/>
  <c r="BF85" i="3"/>
  <c r="BG85" i="3" s="1"/>
  <c r="BF69" i="3"/>
  <c r="BG69" i="3" s="1"/>
  <c r="BF45" i="3"/>
  <c r="BG45" i="3" s="1"/>
  <c r="BF211" i="3"/>
  <c r="BG211" i="3" s="1"/>
  <c r="BF128" i="3"/>
  <c r="BG128" i="3" s="1"/>
  <c r="BF126" i="3"/>
  <c r="BG126" i="3" s="1"/>
  <c r="BF112" i="3"/>
  <c r="BG112" i="3" s="1"/>
  <c r="BF210" i="3"/>
  <c r="BG210" i="3" s="1"/>
  <c r="BF115" i="3"/>
  <c r="BG115" i="3" s="1"/>
  <c r="BF107" i="3"/>
  <c r="BG107" i="3" s="1"/>
  <c r="BF91" i="3"/>
  <c r="BG91" i="3" s="1"/>
  <c r="BF83" i="3"/>
  <c r="BG83" i="3" s="1"/>
  <c r="BF75" i="3"/>
  <c r="BG75" i="3" s="1"/>
  <c r="BF51" i="3"/>
  <c r="BG51" i="3" s="1"/>
  <c r="BF43" i="3"/>
  <c r="BG43" i="3" s="1"/>
  <c r="BF35" i="3"/>
  <c r="BG35" i="3" s="1"/>
  <c r="BF27" i="3"/>
  <c r="BG27" i="3" s="1"/>
  <c r="BF16" i="3"/>
  <c r="BG16" i="3" s="1"/>
  <c r="BF138" i="3"/>
  <c r="BG138" i="3" s="1"/>
  <c r="BF134" i="3"/>
  <c r="BG134" i="3" s="1"/>
  <c r="BF125" i="3"/>
  <c r="BG125" i="3" s="1"/>
  <c r="BF123" i="3"/>
  <c r="BG123" i="3" s="1"/>
  <c r="BF110" i="3"/>
  <c r="BG110" i="3" s="1"/>
  <c r="BF94" i="3"/>
  <c r="BG94" i="3" s="1"/>
  <c r="BF86" i="3"/>
  <c r="BG86" i="3" s="1"/>
  <c r="BF78" i="3"/>
  <c r="BG78" i="3" s="1"/>
  <c r="BF70" i="3"/>
  <c r="BG70" i="3" s="1"/>
  <c r="BF62" i="3"/>
  <c r="BG62" i="3" s="1"/>
  <c r="BF54" i="3"/>
  <c r="BG54" i="3" s="1"/>
  <c r="BF46" i="3"/>
  <c r="BG46" i="3" s="1"/>
  <c r="BF38" i="3"/>
  <c r="BG38" i="3" s="1"/>
  <c r="BF30" i="3"/>
  <c r="BG30" i="3" s="1"/>
  <c r="BF22" i="3"/>
  <c r="BG22" i="3" s="1"/>
  <c r="BF19" i="3"/>
  <c r="BG19" i="3" s="1"/>
  <c r="BF11" i="3"/>
  <c r="BG11" i="3" s="1"/>
  <c r="BF57" i="3"/>
  <c r="BG57" i="3" s="1"/>
  <c r="BF121" i="3"/>
  <c r="BG121" i="3" s="1"/>
  <c r="BF113" i="3"/>
  <c r="BG113" i="3" s="1"/>
  <c r="BF105" i="3"/>
  <c r="BG105" i="3" s="1"/>
  <c r="BF97" i="3"/>
  <c r="BG97" i="3" s="1"/>
  <c r="BF89" i="3"/>
  <c r="BG89" i="3" s="1"/>
  <c r="BF180" i="3"/>
  <c r="BG180" i="3" s="1"/>
  <c r="BF172" i="3"/>
  <c r="BG172" i="3" s="1"/>
  <c r="BF168" i="3"/>
  <c r="BG168" i="3" s="1"/>
  <c r="BF164" i="3"/>
  <c r="BG164" i="3" s="1"/>
  <c r="BF156" i="3"/>
  <c r="BG156" i="3" s="1"/>
  <c r="BF152" i="3"/>
  <c r="BG152" i="3" s="1"/>
  <c r="BF137" i="3"/>
  <c r="BG137" i="3" s="1"/>
  <c r="BF133" i="3"/>
  <c r="BG133" i="3" s="1"/>
  <c r="BF116" i="3"/>
  <c r="BG116" i="3" s="1"/>
  <c r="BF207" i="3"/>
  <c r="BG207" i="3" s="1"/>
  <c r="BF203" i="3"/>
  <c r="BG203" i="3" s="1"/>
  <c r="BF187" i="3"/>
  <c r="BG187" i="3" s="1"/>
  <c r="BF119" i="3"/>
  <c r="BG119" i="3" s="1"/>
  <c r="BF111" i="3"/>
  <c r="BG111" i="3" s="1"/>
  <c r="BF103" i="3"/>
  <c r="BG103" i="3" s="1"/>
  <c r="BF95" i="3"/>
  <c r="BG95" i="3" s="1"/>
  <c r="BF87" i="3"/>
  <c r="BG87" i="3" s="1"/>
  <c r="BF79" i="3"/>
  <c r="BG79" i="3" s="1"/>
  <c r="BF63" i="3"/>
  <c r="BG63" i="3" s="1"/>
  <c r="BF55" i="3"/>
  <c r="BG55" i="3" s="1"/>
  <c r="BF47" i="3"/>
  <c r="BG47" i="3" s="1"/>
  <c r="BF39" i="3"/>
  <c r="BG39" i="3" s="1"/>
  <c r="BF20" i="3"/>
  <c r="BG20" i="3" s="1"/>
  <c r="BF12" i="3"/>
  <c r="BG12" i="3" s="1"/>
  <c r="BF77" i="3"/>
  <c r="BG77" i="3" s="1"/>
  <c r="BF53" i="3"/>
  <c r="BG53" i="3" s="1"/>
  <c r="BF179" i="3"/>
  <c r="BG179" i="3" s="1"/>
  <c r="BF175" i="3"/>
  <c r="BG175" i="3" s="1"/>
  <c r="BF167" i="3"/>
  <c r="BG167" i="3" s="1"/>
  <c r="BF163" i="3"/>
  <c r="BG163" i="3" s="1"/>
  <c r="BF159" i="3"/>
  <c r="BG159" i="3" s="1"/>
  <c r="BF155" i="3"/>
  <c r="BG155" i="3" s="1"/>
  <c r="BF143" i="3"/>
  <c r="BG143" i="3" s="1"/>
  <c r="BF129" i="3"/>
  <c r="BG129" i="3" s="1"/>
  <c r="BF122" i="3"/>
  <c r="BG122" i="3" s="1"/>
  <c r="BF114" i="3"/>
  <c r="BG114" i="3" s="1"/>
  <c r="BF106" i="3"/>
  <c r="BG106" i="3" s="1"/>
  <c r="BF98" i="3"/>
  <c r="BG98" i="3" s="1"/>
  <c r="BF90" i="3"/>
  <c r="BG90" i="3" s="1"/>
  <c r="BF82" i="3"/>
  <c r="BG82" i="3" s="1"/>
  <c r="BF74" i="3"/>
  <c r="BG74" i="3" s="1"/>
  <c r="BF66" i="3"/>
  <c r="BG66" i="3" s="1"/>
  <c r="BF42" i="3"/>
  <c r="BG42" i="3" s="1"/>
  <c r="BF34" i="3"/>
  <c r="BG34" i="3" s="1"/>
  <c r="BF15" i="3"/>
  <c r="BG15" i="3" s="1"/>
  <c r="BF37" i="3"/>
  <c r="BG37" i="3" s="1"/>
  <c r="BF29" i="3"/>
  <c r="BG29" i="3" s="1"/>
  <c r="BF18" i="3"/>
  <c r="BG18" i="3" s="1"/>
  <c r="BF84" i="3"/>
  <c r="BG84" i="3" s="1"/>
  <c r="BF68" i="3"/>
  <c r="BG68" i="3" s="1"/>
  <c r="BF52" i="3"/>
  <c r="BG52" i="3" s="1"/>
  <c r="BF80" i="3"/>
  <c r="BG80" i="3" s="1"/>
  <c r="BF64" i="3"/>
  <c r="BG64" i="3" s="1"/>
  <c r="BF48" i="3"/>
  <c r="BG48" i="3" s="1"/>
  <c r="BF40" i="3"/>
  <c r="BG40" i="3" s="1"/>
  <c r="BF36" i="3"/>
  <c r="BG36" i="3" s="1"/>
  <c r="BF32" i="3"/>
  <c r="BG32" i="3" s="1"/>
  <c r="BF28" i="3"/>
  <c r="BG28" i="3" s="1"/>
  <c r="BF24" i="3"/>
  <c r="BG24" i="3" s="1"/>
  <c r="BF17" i="3"/>
  <c r="BG17" i="3" s="1"/>
  <c r="BF13" i="3"/>
  <c r="BG13" i="3" s="1"/>
  <c r="BF60" i="3"/>
  <c r="BG60" i="3" s="1"/>
  <c r="BF44" i="3"/>
  <c r="BG44" i="3" s="1"/>
  <c r="BF92" i="3"/>
  <c r="BG92" i="3" s="1"/>
  <c r="BF76" i="3"/>
  <c r="BG76" i="3" s="1"/>
  <c r="BF72" i="3"/>
  <c r="BG72" i="3" s="1"/>
  <c r="BF56" i="3"/>
  <c r="BG56" i="3" s="1"/>
  <c r="BF41" i="3"/>
  <c r="BG41" i="3" s="1"/>
  <c r="BF21" i="3"/>
  <c r="BG21" i="3" s="1"/>
  <c r="BE568" i="3"/>
  <c r="BG478" i="3" l="1"/>
  <c r="BF473" i="3"/>
  <c r="BG473" i="3" s="1"/>
  <c r="BF465" i="3"/>
  <c r="BG465" i="3" s="1"/>
  <c r="BG480" i="3"/>
  <c r="BF467" i="3"/>
  <c r="BG467" i="3" s="1"/>
  <c r="BF466" i="3"/>
  <c r="BG466" i="3" s="1"/>
  <c r="BF479" i="3"/>
  <c r="BG479" i="3" s="1"/>
  <c r="BF423" i="3"/>
  <c r="BG423" i="3" s="1"/>
  <c r="BF486" i="3"/>
  <c r="BG486" i="3" s="1"/>
  <c r="BF450" i="3"/>
  <c r="BG450" i="3" s="1"/>
  <c r="BF457" i="3"/>
  <c r="BG457" i="3" s="1"/>
  <c r="BF441" i="3"/>
  <c r="BG441" i="3" s="1"/>
  <c r="BF456" i="3"/>
  <c r="BG456" i="3" s="1"/>
  <c r="BF488" i="3"/>
  <c r="BG488" i="3" s="1"/>
  <c r="BF459" i="3"/>
  <c r="BG459" i="3" s="1"/>
  <c r="BF442" i="3"/>
  <c r="BG442" i="3" s="1"/>
  <c r="BF449" i="3"/>
  <c r="BG449" i="3" s="1"/>
  <c r="BF437" i="3"/>
  <c r="BG437" i="3" s="1"/>
  <c r="BF425" i="3"/>
  <c r="BG425" i="3" s="1"/>
  <c r="BF421" i="3"/>
  <c r="BG421" i="3" s="1"/>
  <c r="BF393" i="3"/>
  <c r="BG393" i="3" s="1"/>
  <c r="BF461" i="3"/>
  <c r="BG461" i="3" s="1"/>
  <c r="BF322" i="3"/>
  <c r="BG322" i="3" s="1"/>
  <c r="BF417" i="3"/>
  <c r="BG417" i="3" s="1"/>
  <c r="BF373" i="3"/>
  <c r="BG373" i="3" s="1"/>
  <c r="BF357" i="3"/>
  <c r="BG357" i="3" s="1"/>
  <c r="BF341" i="3"/>
  <c r="BG341" i="3" s="1"/>
  <c r="BF317" i="3"/>
  <c r="BG317" i="3" s="1"/>
  <c r="BF424" i="3"/>
  <c r="BG424" i="3" s="1"/>
  <c r="BF387" i="3"/>
  <c r="BG387" i="3" s="1"/>
  <c r="BF361" i="3"/>
  <c r="BG361" i="3" s="1"/>
  <c r="BF359" i="3"/>
  <c r="BG359" i="3" s="1"/>
  <c r="BF401" i="3"/>
  <c r="BG401" i="3" s="1"/>
  <c r="BF293" i="3"/>
  <c r="BG293" i="3" s="1"/>
  <c r="BF285" i="3"/>
  <c r="BG285" i="3" s="1"/>
  <c r="BF340" i="3"/>
  <c r="BG340" i="3" s="1"/>
  <c r="BF324" i="3"/>
  <c r="BG324" i="3" s="1"/>
  <c r="BF414" i="3"/>
  <c r="BG414" i="3" s="1"/>
  <c r="BF385" i="3"/>
  <c r="BG385" i="3" s="1"/>
  <c r="BF305" i="3"/>
  <c r="BG305" i="3" s="1"/>
  <c r="BF289" i="3"/>
  <c r="BG289" i="3" s="1"/>
  <c r="BF364" i="3"/>
  <c r="BG364" i="3" s="1"/>
  <c r="BF332" i="3"/>
  <c r="BG332" i="3" s="1"/>
  <c r="BF318" i="3"/>
  <c r="BG318" i="3" s="1"/>
  <c r="BF284" i="3"/>
  <c r="BG284" i="3" s="1"/>
  <c r="BF276" i="3"/>
  <c r="BG276" i="3" s="1"/>
  <c r="BF286" i="3"/>
  <c r="BG286" i="3" s="1"/>
  <c r="BF280" i="3"/>
  <c r="BG280" i="3" s="1"/>
  <c r="BF267" i="3"/>
  <c r="BG267" i="3" s="1"/>
  <c r="BF259" i="3"/>
  <c r="BG259" i="3" s="1"/>
  <c r="BF360" i="3"/>
  <c r="BG360" i="3" s="1"/>
  <c r="BF353" i="3"/>
  <c r="BG353" i="3" s="1"/>
  <c r="BF347" i="3"/>
  <c r="BG347" i="3" s="1"/>
  <c r="BF321" i="3"/>
  <c r="BG321" i="3" s="1"/>
  <c r="BF270" i="3"/>
  <c r="BG270" i="3" s="1"/>
  <c r="BF262" i="3"/>
  <c r="BG262" i="3" s="1"/>
  <c r="BF288" i="3"/>
  <c r="BG288" i="3" s="1"/>
  <c r="BF265" i="3"/>
  <c r="BG265" i="3" s="1"/>
  <c r="BF257" i="3"/>
  <c r="BG257" i="3" s="1"/>
  <c r="BF150" i="3"/>
  <c r="BG150" i="3" s="1"/>
  <c r="BF136" i="3"/>
  <c r="BG136" i="3" s="1"/>
  <c r="BF279" i="3"/>
  <c r="BG279" i="3" s="1"/>
  <c r="BF252" i="3"/>
  <c r="BG252" i="3" s="1"/>
  <c r="BF212" i="3"/>
  <c r="BG212" i="3" s="1"/>
  <c r="BF204" i="3"/>
  <c r="BG204" i="3" s="1"/>
  <c r="BF196" i="3"/>
  <c r="BG196" i="3" s="1"/>
  <c r="BF188" i="3"/>
  <c r="BG188" i="3" s="1"/>
  <c r="BF169" i="3"/>
  <c r="BG169" i="3" s="1"/>
  <c r="BF369" i="3"/>
  <c r="BG369" i="3" s="1"/>
  <c r="BF299" i="3"/>
  <c r="BG299" i="3" s="1"/>
  <c r="BF291" i="3"/>
  <c r="BG291" i="3" s="1"/>
  <c r="BF271" i="3"/>
  <c r="BG271" i="3" s="1"/>
  <c r="BF263" i="3"/>
  <c r="BG263" i="3" s="1"/>
  <c r="BF367" i="3"/>
  <c r="BG367" i="3" s="1"/>
  <c r="BF274" i="3"/>
  <c r="BG274" i="3" s="1"/>
  <c r="BF242" i="3"/>
  <c r="BG242" i="3" s="1"/>
  <c r="BF306" i="3"/>
  <c r="BG306" i="3" s="1"/>
  <c r="BF253" i="3"/>
  <c r="BG253" i="3" s="1"/>
  <c r="BF229" i="3"/>
  <c r="BG229" i="3" s="1"/>
  <c r="BF205" i="3"/>
  <c r="BG205" i="3" s="1"/>
  <c r="BF170" i="3"/>
  <c r="BG170" i="3" s="1"/>
  <c r="BF355" i="3"/>
  <c r="BG355" i="3" s="1"/>
  <c r="BF328" i="3"/>
  <c r="BG328" i="3" s="1"/>
  <c r="BF264" i="3"/>
  <c r="BG264" i="3" s="1"/>
  <c r="BF232" i="3"/>
  <c r="BG232" i="3" s="1"/>
  <c r="BF224" i="3"/>
  <c r="BG224" i="3" s="1"/>
  <c r="BF200" i="3"/>
  <c r="BG200" i="3" s="1"/>
  <c r="BF149" i="3"/>
  <c r="BG149" i="3" s="1"/>
  <c r="BF127" i="3"/>
  <c r="BG127" i="3" s="1"/>
  <c r="BF206" i="3"/>
  <c r="BG206" i="3" s="1"/>
  <c r="BF120" i="3"/>
  <c r="BG120" i="3" s="1"/>
  <c r="BF99" i="3"/>
  <c r="BG99" i="3" s="1"/>
  <c r="BF67" i="3"/>
  <c r="BG67" i="3" s="1"/>
  <c r="BF59" i="3"/>
  <c r="BG59" i="3" s="1"/>
  <c r="BF73" i="3"/>
  <c r="BG73" i="3" s="1"/>
  <c r="BF65" i="3"/>
  <c r="BG65" i="3" s="1"/>
  <c r="BF118" i="3"/>
  <c r="BG118" i="3" s="1"/>
  <c r="BF102" i="3"/>
  <c r="BG102" i="3" s="1"/>
  <c r="BF49" i="3"/>
  <c r="BG49" i="3" s="1"/>
  <c r="BF81" i="3"/>
  <c r="BG81" i="3" s="1"/>
  <c r="BF184" i="3"/>
  <c r="BG184" i="3" s="1"/>
  <c r="BF176" i="3"/>
  <c r="BG176" i="3" s="1"/>
  <c r="BF160" i="3"/>
  <c r="BG160" i="3" s="1"/>
  <c r="BF148" i="3"/>
  <c r="BG148" i="3" s="1"/>
  <c r="BF144" i="3"/>
  <c r="BG144" i="3" s="1"/>
  <c r="BF199" i="3"/>
  <c r="BG199" i="3" s="1"/>
  <c r="BF195" i="3"/>
  <c r="BG195" i="3" s="1"/>
  <c r="BF191" i="3"/>
  <c r="BG191" i="3" s="1"/>
  <c r="BF71" i="3"/>
  <c r="BG71" i="3" s="1"/>
  <c r="BF31" i="3"/>
  <c r="BG31" i="3" s="1"/>
  <c r="BF23" i="3"/>
  <c r="BG23" i="3" s="1"/>
  <c r="BF214" i="3"/>
  <c r="BG214" i="3" s="1"/>
  <c r="BF183" i="3"/>
  <c r="BG183" i="3" s="1"/>
  <c r="BF171" i="3"/>
  <c r="BG171" i="3" s="1"/>
  <c r="BF151" i="3"/>
  <c r="BG151" i="3" s="1"/>
  <c r="BF147" i="3"/>
  <c r="BG147" i="3" s="1"/>
  <c r="BF58" i="3"/>
  <c r="BG58" i="3" s="1"/>
  <c r="BF50" i="3"/>
  <c r="BG50" i="3" s="1"/>
  <c r="BF26" i="3"/>
  <c r="BG26" i="3" s="1"/>
  <c r="BF61" i="3"/>
  <c r="BG61" i="3" s="1"/>
  <c r="BF33" i="3"/>
  <c r="BG33" i="3" s="1"/>
  <c r="BF100" i="3"/>
  <c r="BG100" i="3" s="1"/>
  <c r="BF25" i="3"/>
  <c r="BG25" i="3" s="1"/>
  <c r="BF96" i="3"/>
  <c r="BG96" i="3" s="1"/>
  <c r="BF104" i="3"/>
  <c r="BG104" i="3" s="1"/>
  <c r="BF88" i="3"/>
  <c r="BG88" i="3" s="1"/>
  <c r="BF108" i="3"/>
  <c r="BG108" i="3" s="1"/>
  <c r="BF14" i="3"/>
  <c r="BG14" i="3" s="1"/>
  <c r="BH603" i="3"/>
  <c r="BJ603" i="3" s="1"/>
  <c r="BG604" i="3"/>
  <c r="BH604" i="3" s="1"/>
  <c r="BJ604" i="3" s="1"/>
  <c r="BE588" i="3" l="1"/>
  <c r="BE576" i="3"/>
  <c r="BE580" i="3"/>
  <c r="BE589" i="3"/>
  <c r="BE585" i="3"/>
  <c r="BE586" i="3"/>
  <c r="BE577" i="3"/>
  <c r="BE579" i="3"/>
  <c r="BE582" i="3"/>
  <c r="BE584" i="3"/>
  <c r="BE581" i="3"/>
  <c r="BE575" i="3"/>
  <c r="BE587" i="3"/>
  <c r="BE578" i="3"/>
  <c r="BE583" i="3"/>
  <c r="BE592" i="3"/>
  <c r="BE590" i="3"/>
  <c r="BG568" i="3"/>
  <c r="BE591" i="3" l="1"/>
  <c r="BE573" i="3"/>
  <c r="BE574" i="3" l="1"/>
  <c r="BD595" i="3"/>
  <c r="BG605" i="3" l="1"/>
  <c r="BD597" i="3"/>
  <c r="BE597" i="3" s="1"/>
  <c r="BE595" i="3"/>
  <c r="BH605" i="3" l="1"/>
  <c r="BJ605" i="3" s="1"/>
  <c r="BG607" i="3"/>
  <c r="BF591" i="3" l="1"/>
  <c r="BG591" i="3" s="1"/>
  <c r="BF592" i="3"/>
  <c r="BG592" i="3" s="1"/>
  <c r="BF585" i="3"/>
  <c r="BG585" i="3" s="1"/>
  <c r="BF583" i="3"/>
  <c r="BG583" i="3" s="1"/>
  <c r="BF584" i="3"/>
  <c r="BG584" i="3" s="1"/>
  <c r="BF577" i="3"/>
  <c r="BG577" i="3" s="1"/>
  <c r="BF575" i="3"/>
  <c r="BG575" i="3" s="1"/>
  <c r="BF576" i="3"/>
  <c r="BG576" i="3" s="1"/>
  <c r="BF588" i="3"/>
  <c r="BG588" i="3" s="1"/>
  <c r="BF586" i="3"/>
  <c r="BG586" i="3" s="1"/>
  <c r="BF587" i="3"/>
  <c r="BG587" i="3" s="1"/>
  <c r="BF580" i="3"/>
  <c r="BG580" i="3" s="1"/>
  <c r="BF578" i="3"/>
  <c r="BG578" i="3" s="1"/>
  <c r="BF579" i="3"/>
  <c r="BG579" i="3" s="1"/>
  <c r="BF589" i="3"/>
  <c r="BG589" i="3" s="1"/>
  <c r="BF590" i="3"/>
  <c r="BG590" i="3" s="1"/>
  <c r="BF581" i="3"/>
  <c r="BG581" i="3" s="1"/>
  <c r="BF582" i="3"/>
  <c r="BG582" i="3" s="1"/>
  <c r="BF573" i="3"/>
  <c r="BG573" i="3" s="1"/>
  <c r="BF574" i="3"/>
  <c r="BG574" i="3" s="1"/>
  <c r="BG595" i="3" l="1"/>
  <c r="BG597" i="3" s="1"/>
  <c r="BG7" i="3" s="1"/>
  <c r="BH584" i="3" s="1"/>
  <c r="BI584" i="3" s="1"/>
  <c r="E573" i="2" l="1"/>
  <c r="BH588" i="3"/>
  <c r="BI588" i="3" s="1"/>
  <c r="BH592" i="3"/>
  <c r="BI592" i="3" s="1"/>
  <c r="BH586" i="3"/>
  <c r="BI586" i="3" s="1"/>
  <c r="BH583" i="3"/>
  <c r="BI583" i="3" s="1"/>
  <c r="BH582" i="3"/>
  <c r="BI582" i="3" s="1"/>
  <c r="BH580" i="3"/>
  <c r="BI580" i="3" s="1"/>
  <c r="BH575" i="3"/>
  <c r="BI575" i="3" s="1"/>
  <c r="BH574" i="3"/>
  <c r="BI574" i="3" s="1"/>
  <c r="BH585" i="3"/>
  <c r="BI585" i="3" s="1"/>
  <c r="BH578" i="3"/>
  <c r="BI578" i="3" s="1"/>
  <c r="BH573" i="3"/>
  <c r="BI573" i="3" s="1"/>
  <c r="BH577" i="3"/>
  <c r="BI577" i="3" s="1"/>
  <c r="BH581" i="3"/>
  <c r="BI581" i="3" s="1"/>
  <c r="BH576" i="3"/>
  <c r="BI576" i="3" s="1"/>
  <c r="BH579" i="3"/>
  <c r="BI579" i="3" s="1"/>
  <c r="BH591" i="3"/>
  <c r="BI591" i="3" s="1"/>
  <c r="BH587" i="3"/>
  <c r="BI587" i="3" s="1"/>
  <c r="BH590" i="3"/>
  <c r="BI590" i="3" s="1"/>
  <c r="BH140" i="3"/>
  <c r="BI140" i="3" s="1"/>
  <c r="BH254" i="3"/>
  <c r="BI254" i="3" s="1"/>
  <c r="BH519" i="3"/>
  <c r="BI519" i="3" s="1"/>
  <c r="BH470" i="3"/>
  <c r="BI470" i="3" s="1"/>
  <c r="BH269" i="3"/>
  <c r="BI269" i="3" s="1"/>
  <c r="BH13" i="3"/>
  <c r="BI13" i="3" s="1"/>
  <c r="BH233" i="3"/>
  <c r="BI233" i="3" s="1"/>
  <c r="BH504" i="3"/>
  <c r="BI504" i="3" s="1"/>
  <c r="BH483" i="3"/>
  <c r="BI483" i="3" s="1"/>
  <c r="BH92" i="3"/>
  <c r="BI92" i="3" s="1"/>
  <c r="BH35" i="3"/>
  <c r="BI35" i="3" s="1"/>
  <c r="BH177" i="3"/>
  <c r="BI177" i="3" s="1"/>
  <c r="BH125" i="3"/>
  <c r="BI125" i="3" s="1"/>
  <c r="BH231" i="3"/>
  <c r="BI231" i="3" s="1"/>
  <c r="BH376" i="3"/>
  <c r="BI376" i="3" s="1"/>
  <c r="BH458" i="3"/>
  <c r="BI458" i="3" s="1"/>
  <c r="BH481" i="3"/>
  <c r="BI481" i="3" s="1"/>
  <c r="BH152" i="3"/>
  <c r="BI152" i="3" s="1"/>
  <c r="BH290" i="3"/>
  <c r="BI290" i="3" s="1"/>
  <c r="BH235" i="3"/>
  <c r="BI235" i="3" s="1"/>
  <c r="BH487" i="3"/>
  <c r="BI487" i="3" s="1"/>
  <c r="BH536" i="3"/>
  <c r="BI536" i="3" s="1"/>
  <c r="BH18" i="3"/>
  <c r="BI18" i="3" s="1"/>
  <c r="BH93" i="3"/>
  <c r="BI93" i="3" s="1"/>
  <c r="BH142" i="3"/>
  <c r="BI142" i="3" s="1"/>
  <c r="BH463" i="3"/>
  <c r="BI463" i="3" s="1"/>
  <c r="BH217" i="3"/>
  <c r="BI217" i="3" s="1"/>
  <c r="BH47" i="3"/>
  <c r="BI47" i="3" s="1"/>
  <c r="BH545" i="3"/>
  <c r="BI545" i="3" s="1"/>
  <c r="BH344" i="3"/>
  <c r="BI344" i="3" s="1"/>
  <c r="BH333" i="3"/>
  <c r="BI333" i="3" s="1"/>
  <c r="BH493" i="3"/>
  <c r="BI493" i="3" s="1"/>
  <c r="BH166" i="3"/>
  <c r="BI166" i="3" s="1"/>
  <c r="BH413" i="3"/>
  <c r="BI413" i="3" s="1"/>
  <c r="BH399" i="3"/>
  <c r="BI399" i="3" s="1"/>
  <c r="BH133" i="3"/>
  <c r="BI133" i="3" s="1"/>
  <c r="BH222" i="3"/>
  <c r="BI222" i="3" s="1"/>
  <c r="BH113" i="3"/>
  <c r="BI113" i="3" s="1"/>
  <c r="BH426" i="3"/>
  <c r="BI426" i="3" s="1"/>
  <c r="BH391" i="3"/>
  <c r="BI391" i="3" s="1"/>
  <c r="BH561" i="3"/>
  <c r="BI561" i="3" s="1"/>
  <c r="BH89" i="3"/>
  <c r="BI89" i="3" s="1"/>
  <c r="BH234" i="3"/>
  <c r="BI234" i="3" s="1"/>
  <c r="BH394" i="3"/>
  <c r="BI394" i="3" s="1"/>
  <c r="BH294" i="3"/>
  <c r="BI294" i="3" s="1"/>
  <c r="BH334" i="3"/>
  <c r="BI334" i="3" s="1"/>
  <c r="BH495" i="3"/>
  <c r="BI495" i="3" s="1"/>
  <c r="BH494" i="3"/>
  <c r="BI494" i="3" s="1"/>
  <c r="BH159" i="3"/>
  <c r="BI159" i="3" s="1"/>
  <c r="BH216" i="3"/>
  <c r="BI216" i="3" s="1"/>
  <c r="BH238" i="3"/>
  <c r="BI238" i="3" s="1"/>
  <c r="BH469" i="3"/>
  <c r="BI469" i="3" s="1"/>
  <c r="BH452" i="3"/>
  <c r="BI452" i="3" s="1"/>
  <c r="BH32" i="3"/>
  <c r="BI32" i="3" s="1"/>
  <c r="BH86" i="3"/>
  <c r="BI86" i="3" s="1"/>
  <c r="BH295" i="3"/>
  <c r="BI295" i="3" s="1"/>
  <c r="BH380" i="3"/>
  <c r="BI380" i="3" s="1"/>
  <c r="BH559" i="3"/>
  <c r="BI559" i="3" s="1"/>
  <c r="BH412" i="3"/>
  <c r="BI412" i="3" s="1"/>
  <c r="BH419" i="3"/>
  <c r="BI419" i="3" s="1"/>
  <c r="BH203" i="3"/>
  <c r="BI203" i="3" s="1"/>
  <c r="BH277" i="3"/>
  <c r="BI277" i="3" s="1"/>
  <c r="BH527" i="3"/>
  <c r="BI527" i="3" s="1"/>
  <c r="BH103" i="3"/>
  <c r="BI103" i="3" s="1"/>
  <c r="BH447" i="3"/>
  <c r="BI447" i="3" s="1"/>
  <c r="BH168" i="3"/>
  <c r="BI168" i="3" s="1"/>
  <c r="BH154" i="3"/>
  <c r="BI154" i="3" s="1"/>
  <c r="BH396" i="3"/>
  <c r="BI396" i="3" s="1"/>
  <c r="BH443" i="3"/>
  <c r="BI443" i="3" s="1"/>
  <c r="BH554" i="3"/>
  <c r="BI554" i="3" s="1"/>
  <c r="BH260" i="3"/>
  <c r="BI260" i="3" s="1"/>
  <c r="BH365" i="3"/>
  <c r="BI365" i="3" s="1"/>
  <c r="BH132" i="3"/>
  <c r="BI132" i="3" s="1"/>
  <c r="BH472" i="3"/>
  <c r="BI472" i="3" s="1"/>
  <c r="BH541" i="3"/>
  <c r="BI541" i="3" s="1"/>
  <c r="BH116" i="3"/>
  <c r="BI116" i="3" s="1"/>
  <c r="BH329" i="3"/>
  <c r="BI329" i="3" s="1"/>
  <c r="BH352" i="3"/>
  <c r="BI352" i="3" s="1"/>
  <c r="BH406" i="3"/>
  <c r="BI406" i="3" s="1"/>
  <c r="BH246" i="3"/>
  <c r="BI246" i="3" s="1"/>
  <c r="BH370" i="3"/>
  <c r="BI370" i="3" s="1"/>
  <c r="BH468" i="3"/>
  <c r="BI468" i="3" s="1"/>
  <c r="BH36" i="3"/>
  <c r="BI36" i="3" s="1"/>
  <c r="BH210" i="3"/>
  <c r="BI210" i="3" s="1"/>
  <c r="BH312" i="3"/>
  <c r="BI312" i="3" s="1"/>
  <c r="BH384" i="3"/>
  <c r="BI384" i="3" s="1"/>
  <c r="BH490" i="3"/>
  <c r="BI490" i="3" s="1"/>
  <c r="BH72" i="3"/>
  <c r="BI72" i="3" s="1"/>
  <c r="BH19" i="3"/>
  <c r="BI19" i="3" s="1"/>
  <c r="BH261" i="3"/>
  <c r="BI261" i="3" s="1"/>
  <c r="BH392" i="3"/>
  <c r="BI392" i="3" s="1"/>
  <c r="BH429" i="3"/>
  <c r="BI429" i="3" s="1"/>
  <c r="BH517" i="3"/>
  <c r="BI517" i="3" s="1"/>
  <c r="BH497" i="3"/>
  <c r="BI497" i="3" s="1"/>
  <c r="BH175" i="3"/>
  <c r="BI175" i="3" s="1"/>
  <c r="BH165" i="3"/>
  <c r="BI165" i="3" s="1"/>
  <c r="BH427" i="3"/>
  <c r="BI427" i="3" s="1"/>
  <c r="BH538" i="3"/>
  <c r="BI538" i="3" s="1"/>
  <c r="BH218" i="3"/>
  <c r="BI218" i="3" s="1"/>
  <c r="BH55" i="3"/>
  <c r="BI55" i="3" s="1"/>
  <c r="BH256" i="3"/>
  <c r="BI256" i="3" s="1"/>
  <c r="BH182" i="3"/>
  <c r="BI182" i="3" s="1"/>
  <c r="BH432" i="3"/>
  <c r="BI432" i="3" s="1"/>
  <c r="BH415" i="3"/>
  <c r="BI415" i="3" s="1"/>
  <c r="BH37" i="3"/>
  <c r="BI37" i="3" s="1"/>
  <c r="BH307" i="3"/>
  <c r="BI307" i="3" s="1"/>
  <c r="BH516" i="3"/>
  <c r="BI516" i="3" s="1"/>
  <c r="BH66" i="3"/>
  <c r="BI66" i="3" s="1"/>
  <c r="BH107" i="3"/>
  <c r="BI107" i="3" s="1"/>
  <c r="BH255" i="3"/>
  <c r="BI255" i="3" s="1"/>
  <c r="BH377" i="3"/>
  <c r="BI377" i="3" s="1"/>
  <c r="BH532" i="3"/>
  <c r="BI532" i="3" s="1"/>
  <c r="BH41" i="3"/>
  <c r="BI41" i="3" s="1"/>
  <c r="BH62" i="3"/>
  <c r="BI62" i="3" s="1"/>
  <c r="BH302" i="3"/>
  <c r="BI302" i="3" s="1"/>
  <c r="BH350" i="3"/>
  <c r="BI350" i="3" s="1"/>
  <c r="BH485" i="3"/>
  <c r="BI485" i="3" s="1"/>
  <c r="BH163" i="3"/>
  <c r="BI163" i="3" s="1"/>
  <c r="BH156" i="3"/>
  <c r="BI156" i="3" s="1"/>
  <c r="BH434" i="3"/>
  <c r="BI434" i="3" s="1"/>
  <c r="BH204" i="3"/>
  <c r="BI204" i="3" s="1"/>
  <c r="BH456" i="3"/>
  <c r="BI456" i="3" s="1"/>
  <c r="BH31" i="3"/>
  <c r="BI31" i="3" s="1"/>
  <c r="BH425" i="3"/>
  <c r="BI425" i="3" s="1"/>
  <c r="BH421" i="3"/>
  <c r="BI421" i="3" s="1"/>
  <c r="BH224" i="3"/>
  <c r="BI224" i="3" s="1"/>
  <c r="BH199" i="3"/>
  <c r="BI199" i="3" s="1"/>
  <c r="BH299" i="3"/>
  <c r="BI299" i="3" s="1"/>
  <c r="BH206" i="3"/>
  <c r="BI206" i="3" s="1"/>
  <c r="BH73" i="3"/>
  <c r="BI73" i="3" s="1"/>
  <c r="BH195" i="3"/>
  <c r="BI195" i="3" s="1"/>
  <c r="BH340" i="3"/>
  <c r="BI340" i="3" s="1"/>
  <c r="BH359" i="3"/>
  <c r="BI359" i="3" s="1"/>
  <c r="BH486" i="3"/>
  <c r="BI486" i="3" s="1"/>
  <c r="BH424" i="3"/>
  <c r="BI424" i="3" s="1"/>
  <c r="BH263" i="3"/>
  <c r="BI263" i="3" s="1"/>
  <c r="BH181" i="3"/>
  <c r="BI181" i="3" s="1"/>
  <c r="BH172" i="3"/>
  <c r="BI172" i="3" s="1"/>
  <c r="BH402" i="3"/>
  <c r="BI402" i="3" s="1"/>
  <c r="BH272" i="3"/>
  <c r="BI272" i="3" s="1"/>
  <c r="BH128" i="3"/>
  <c r="BI128" i="3" s="1"/>
  <c r="BH228" i="3"/>
  <c r="BI228" i="3" s="1"/>
  <c r="BH82" i="3"/>
  <c r="BI82" i="3" s="1"/>
  <c r="BH161" i="3"/>
  <c r="BI161" i="3" s="1"/>
  <c r="BH339" i="3"/>
  <c r="BI339" i="3" s="1"/>
  <c r="BH375" i="3"/>
  <c r="BI375" i="3" s="1"/>
  <c r="BH130" i="3"/>
  <c r="BI130" i="3" s="1"/>
  <c r="BH440" i="3"/>
  <c r="BI440" i="3" s="1"/>
  <c r="BH548" i="3"/>
  <c r="BI548" i="3" s="1"/>
  <c r="BH87" i="3"/>
  <c r="BI87" i="3" s="1"/>
  <c r="BH356" i="3"/>
  <c r="BI356" i="3" s="1"/>
  <c r="BH390" i="3"/>
  <c r="BI390" i="3" s="1"/>
  <c r="BH383" i="3"/>
  <c r="BI383" i="3" s="1"/>
  <c r="BH513" i="3"/>
  <c r="BI513" i="3" s="1"/>
  <c r="BH79" i="3"/>
  <c r="BI79" i="3" s="1"/>
  <c r="BH351" i="3"/>
  <c r="BI351" i="3" s="1"/>
  <c r="BH448" i="3"/>
  <c r="BI448" i="3" s="1"/>
  <c r="BH500" i="3"/>
  <c r="BI500" i="3" s="1"/>
  <c r="BH398" i="3"/>
  <c r="BI398" i="3" s="1"/>
  <c r="BH464" i="3"/>
  <c r="BI464" i="3" s="1"/>
  <c r="BH76" i="3"/>
  <c r="BI76" i="3" s="1"/>
  <c r="BH22" i="3"/>
  <c r="BI22" i="3" s="1"/>
  <c r="BH337" i="3"/>
  <c r="BI337" i="3" s="1"/>
  <c r="BH372" i="3"/>
  <c r="BI372" i="3" s="1"/>
  <c r="BH409" i="3"/>
  <c r="BI409" i="3" s="1"/>
  <c r="BH525" i="3"/>
  <c r="BI525" i="3" s="1"/>
  <c r="BH162" i="3"/>
  <c r="BI162" i="3" s="1"/>
  <c r="BH282" i="3"/>
  <c r="BI282" i="3" s="1"/>
  <c r="BH531" i="3"/>
  <c r="BI531" i="3" s="1"/>
  <c r="BH167" i="3"/>
  <c r="BI167" i="3" s="1"/>
  <c r="BH563" i="3"/>
  <c r="BI563" i="3" s="1"/>
  <c r="BH117" i="3"/>
  <c r="BI117" i="3" s="1"/>
  <c r="BH64" i="3"/>
  <c r="BI64" i="3" s="1"/>
  <c r="BH515" i="3"/>
  <c r="BI515" i="3" s="1"/>
  <c r="BH53" i="3"/>
  <c r="BI53" i="3" s="1"/>
  <c r="BH198" i="3"/>
  <c r="BI198" i="3" s="1"/>
  <c r="BH492" i="3"/>
  <c r="BI492" i="3" s="1"/>
  <c r="BH542" i="3"/>
  <c r="BI542" i="3" s="1"/>
  <c r="BH549" i="3"/>
  <c r="BI549" i="3" s="1"/>
  <c r="BH122" i="3"/>
  <c r="BI122" i="3" s="1"/>
  <c r="BH45" i="3"/>
  <c r="BI45" i="3" s="1"/>
  <c r="BH244" i="3"/>
  <c r="BI244" i="3" s="1"/>
  <c r="BH309" i="3"/>
  <c r="BI309" i="3" s="1"/>
  <c r="BH499" i="3"/>
  <c r="BI499" i="3" s="1"/>
  <c r="BH197" i="3"/>
  <c r="BI197" i="3" s="1"/>
  <c r="BH422" i="3"/>
  <c r="BI422" i="3" s="1"/>
  <c r="BH553" i="3"/>
  <c r="BI553" i="3" s="1"/>
  <c r="BH180" i="3"/>
  <c r="BI180" i="3" s="1"/>
  <c r="BH178" i="3"/>
  <c r="BI178" i="3" s="1"/>
  <c r="BH292" i="3"/>
  <c r="BI292" i="3" s="1"/>
  <c r="BH506" i="3"/>
  <c r="BI506" i="3" s="1"/>
  <c r="BH533" i="3"/>
  <c r="BI533" i="3" s="1"/>
  <c r="BH63" i="3"/>
  <c r="BI63" i="3" s="1"/>
  <c r="BH173" i="3"/>
  <c r="BI173" i="3" s="1"/>
  <c r="BH193" i="3"/>
  <c r="BI193" i="3" s="1"/>
  <c r="BH349" i="3"/>
  <c r="BI349" i="3" s="1"/>
  <c r="BH560" i="3"/>
  <c r="BI560" i="3" s="1"/>
  <c r="BH106" i="3"/>
  <c r="BI106" i="3" s="1"/>
  <c r="BH482" i="3"/>
  <c r="BI482" i="3" s="1"/>
  <c r="BH126" i="3"/>
  <c r="BI126" i="3" s="1"/>
  <c r="BH223" i="3"/>
  <c r="BI223" i="3" s="1"/>
  <c r="BH304" i="3"/>
  <c r="BI304" i="3" s="1"/>
  <c r="BH84" i="3"/>
  <c r="BI84" i="3" s="1"/>
  <c r="BH27" i="3"/>
  <c r="BI27" i="3" s="1"/>
  <c r="BH386" i="3"/>
  <c r="BI386" i="3" s="1"/>
  <c r="BH368" i="3"/>
  <c r="BI368" i="3" s="1"/>
  <c r="BH420" i="3"/>
  <c r="BI420" i="3" s="1"/>
  <c r="BH471" i="3"/>
  <c r="BI471" i="3" s="1"/>
  <c r="BH565" i="3"/>
  <c r="BI565" i="3" s="1"/>
  <c r="BH137" i="3"/>
  <c r="BI137" i="3" s="1"/>
  <c r="BH278" i="3"/>
  <c r="BI278" i="3" s="1"/>
  <c r="BH436" i="3"/>
  <c r="BI436" i="3" s="1"/>
  <c r="BH57" i="3"/>
  <c r="BI57" i="3" s="1"/>
  <c r="BH237" i="3"/>
  <c r="BI237" i="3" s="1"/>
  <c r="BH275" i="3"/>
  <c r="BI275" i="3" s="1"/>
  <c r="BH400" i="3"/>
  <c r="BI400" i="3" s="1"/>
  <c r="BH526" i="3"/>
  <c r="BI526" i="3" s="1"/>
  <c r="BH119" i="3"/>
  <c r="BI119" i="3" s="1"/>
  <c r="BH248" i="3"/>
  <c r="BI248" i="3" s="1"/>
  <c r="BH241" i="3"/>
  <c r="BI241" i="3" s="1"/>
  <c r="BH430" i="3"/>
  <c r="BI430" i="3" s="1"/>
  <c r="BH502" i="3"/>
  <c r="BI502" i="3" s="1"/>
  <c r="BH30" i="3"/>
  <c r="BI30" i="3" s="1"/>
  <c r="BH343" i="3"/>
  <c r="BI343" i="3" s="1"/>
  <c r="BH313" i="3"/>
  <c r="BI313" i="3" s="1"/>
  <c r="BH158" i="3"/>
  <c r="BI158" i="3" s="1"/>
  <c r="BH423" i="3"/>
  <c r="BI423" i="3" s="1"/>
  <c r="BH441" i="3"/>
  <c r="BI441" i="3" s="1"/>
  <c r="BH306" i="3"/>
  <c r="BI306" i="3" s="1"/>
  <c r="BH33" i="3"/>
  <c r="BI33" i="3" s="1"/>
  <c r="BH183" i="3"/>
  <c r="BI183" i="3" s="1"/>
  <c r="BH488" i="3"/>
  <c r="BI488" i="3" s="1"/>
  <c r="BH144" i="3"/>
  <c r="BI144" i="3" s="1"/>
  <c r="BH104" i="3"/>
  <c r="BI104" i="3" s="1"/>
  <c r="BH328" i="3"/>
  <c r="BI328" i="3" s="1"/>
  <c r="BH321" i="3"/>
  <c r="BI321" i="3" s="1"/>
  <c r="BH367" i="3"/>
  <c r="BI367" i="3" s="1"/>
  <c r="BH259" i="3"/>
  <c r="BI259" i="3" s="1"/>
  <c r="BH253" i="3"/>
  <c r="BI253" i="3" s="1"/>
  <c r="BH417" i="3"/>
  <c r="BI417" i="3" s="1"/>
  <c r="BH317" i="3"/>
  <c r="BI317" i="3" s="1"/>
  <c r="BH442" i="3"/>
  <c r="BI442" i="3" s="1"/>
  <c r="BH397" i="3"/>
  <c r="BI397" i="3" s="1"/>
  <c r="BH226" i="3"/>
  <c r="BI226" i="3" s="1"/>
  <c r="BH297" i="3"/>
  <c r="BI297" i="3" s="1"/>
  <c r="BH543" i="3"/>
  <c r="BI543" i="3" s="1"/>
  <c r="BH155" i="3"/>
  <c r="BI155" i="3" s="1"/>
  <c r="BH505" i="3"/>
  <c r="BI505" i="3" s="1"/>
  <c r="BH42" i="3"/>
  <c r="BI42" i="3" s="1"/>
  <c r="BH91" i="3"/>
  <c r="BI91" i="3" s="1"/>
  <c r="BH145" i="3"/>
  <c r="BI145" i="3" s="1"/>
  <c r="BH514" i="3"/>
  <c r="BI514" i="3" s="1"/>
  <c r="BH101" i="3"/>
  <c r="BI101" i="3" s="1"/>
  <c r="BH80" i="3"/>
  <c r="BI80" i="3" s="1"/>
  <c r="BH83" i="3"/>
  <c r="BI83" i="3" s="1"/>
  <c r="BH239" i="3"/>
  <c r="BI239" i="3" s="1"/>
  <c r="BH342" i="3"/>
  <c r="BI342" i="3" s="1"/>
  <c r="BH478" i="3"/>
  <c r="BI478" i="3" s="1"/>
  <c r="BH501" i="3"/>
  <c r="BI501" i="3" s="1"/>
  <c r="BH225" i="3"/>
  <c r="BI225" i="3" s="1"/>
  <c r="BH546" i="3"/>
  <c r="BI546" i="3" s="1"/>
  <c r="BH207" i="3"/>
  <c r="BI207" i="3" s="1"/>
  <c r="BH323" i="3"/>
  <c r="BI323" i="3" s="1"/>
  <c r="BH201" i="3"/>
  <c r="BI201" i="3" s="1"/>
  <c r="BH338" i="3"/>
  <c r="BI338" i="3" s="1"/>
  <c r="BH552" i="3"/>
  <c r="BI552" i="3" s="1"/>
  <c r="BH114" i="3"/>
  <c r="BI114" i="3" s="1"/>
  <c r="BH190" i="3"/>
  <c r="BI190" i="3" s="1"/>
  <c r="BH236" i="3"/>
  <c r="BI236" i="3" s="1"/>
  <c r="BH379" i="3"/>
  <c r="BI379" i="3" s="1"/>
  <c r="BH60" i="3"/>
  <c r="BI60" i="3" s="1"/>
  <c r="BH51" i="3"/>
  <c r="BI51" i="3" s="1"/>
  <c r="BH382" i="3"/>
  <c r="BI382" i="3" s="1"/>
  <c r="BH215" i="3"/>
  <c r="BI215" i="3" s="1"/>
  <c r="BH316" i="3"/>
  <c r="BI316" i="3" s="1"/>
  <c r="BH451" i="3"/>
  <c r="BI451" i="3" s="1"/>
  <c r="BH78" i="3"/>
  <c r="BI78" i="3" s="1"/>
  <c r="BH48" i="3"/>
  <c r="BI48" i="3" s="1"/>
  <c r="BH544" i="3"/>
  <c r="BI544" i="3" s="1"/>
  <c r="BH17" i="3"/>
  <c r="BI17" i="3" s="1"/>
  <c r="BH134" i="3"/>
  <c r="BI134" i="3" s="1"/>
  <c r="BH311" i="3"/>
  <c r="BI311" i="3" s="1"/>
  <c r="BH403" i="3"/>
  <c r="BI403" i="3" s="1"/>
  <c r="BH29" i="3"/>
  <c r="BI29" i="3" s="1"/>
  <c r="BH303" i="3"/>
  <c r="BI303" i="3" s="1"/>
  <c r="BH54" i="3"/>
  <c r="BI54" i="3" s="1"/>
  <c r="BH287" i="3"/>
  <c r="BI287" i="3" s="1"/>
  <c r="BH348" i="3"/>
  <c r="BI348" i="3" s="1"/>
  <c r="BH474" i="3"/>
  <c r="BI474" i="3" s="1"/>
  <c r="BH510" i="3"/>
  <c r="BI510" i="3" s="1"/>
  <c r="BH111" i="3"/>
  <c r="BI111" i="3" s="1"/>
  <c r="BH416" i="3"/>
  <c r="BI416" i="3" s="1"/>
  <c r="BH179" i="3"/>
  <c r="BI179" i="3" s="1"/>
  <c r="BH194" i="3"/>
  <c r="BI194" i="3" s="1"/>
  <c r="BH345" i="3"/>
  <c r="BI345" i="3" s="1"/>
  <c r="BH388" i="3"/>
  <c r="BI388" i="3" s="1"/>
  <c r="BH431" i="3"/>
  <c r="BI431" i="3" s="1"/>
  <c r="BH15" i="3"/>
  <c r="BI15" i="3" s="1"/>
  <c r="BH75" i="3"/>
  <c r="BI75" i="3" s="1"/>
  <c r="BH131" i="3"/>
  <c r="BI131" i="3" s="1"/>
  <c r="BH326" i="3"/>
  <c r="BI326" i="3" s="1"/>
  <c r="BH475" i="3"/>
  <c r="BI475" i="3" s="1"/>
  <c r="BH540" i="3"/>
  <c r="BI540" i="3" s="1"/>
  <c r="BH105" i="3"/>
  <c r="BI105" i="3" s="1"/>
  <c r="BH258" i="3"/>
  <c r="BI258" i="3" s="1"/>
  <c r="BH491" i="3"/>
  <c r="BI491" i="3" s="1"/>
  <c r="BH354" i="3"/>
  <c r="BI354" i="3" s="1"/>
  <c r="BH362" i="3"/>
  <c r="BI362" i="3" s="1"/>
  <c r="BH523" i="3"/>
  <c r="BI523" i="3" s="1"/>
  <c r="BH245" i="3"/>
  <c r="BI245" i="3" s="1"/>
  <c r="BH327" i="3"/>
  <c r="BI327" i="3" s="1"/>
  <c r="BH189" i="3"/>
  <c r="BI189" i="3" s="1"/>
  <c r="BH477" i="3"/>
  <c r="BI477" i="3" s="1"/>
  <c r="BH562" i="3"/>
  <c r="BI562" i="3" s="1"/>
  <c r="BH74" i="3"/>
  <c r="BI74" i="3" s="1"/>
  <c r="BH115" i="3"/>
  <c r="BI115" i="3" s="1"/>
  <c r="BH268" i="3"/>
  <c r="BI268" i="3" s="1"/>
  <c r="BH381" i="3"/>
  <c r="BI381" i="3" s="1"/>
  <c r="BH157" i="3"/>
  <c r="BI157" i="3" s="1"/>
  <c r="BH174" i="3"/>
  <c r="BI174" i="3" s="1"/>
  <c r="BH325" i="3"/>
  <c r="BI325" i="3" s="1"/>
  <c r="BH407" i="3"/>
  <c r="BI407" i="3" s="1"/>
  <c r="BH44" i="3"/>
  <c r="BI44" i="3" s="1"/>
  <c r="BH43" i="3"/>
  <c r="BI43" i="3" s="1"/>
  <c r="BH185" i="3"/>
  <c r="BI185" i="3" s="1"/>
  <c r="BH410" i="3"/>
  <c r="BI410" i="3" s="1"/>
  <c r="BH498" i="3"/>
  <c r="BI498" i="3" s="1"/>
  <c r="BH550" i="3"/>
  <c r="BI550" i="3" s="1"/>
  <c r="BH202" i="3"/>
  <c r="BI202" i="3" s="1"/>
  <c r="BH209" i="3"/>
  <c r="BI209" i="3" s="1"/>
  <c r="BH346" i="3"/>
  <c r="BI346" i="3" s="1"/>
  <c r="BH511" i="3"/>
  <c r="BI511" i="3" s="1"/>
  <c r="BH46" i="3"/>
  <c r="BI46" i="3" s="1"/>
  <c r="BH88" i="3"/>
  <c r="BI88" i="3" s="1"/>
  <c r="BH457" i="3"/>
  <c r="BI457" i="3" s="1"/>
  <c r="BH169" i="3"/>
  <c r="BI169" i="3" s="1"/>
  <c r="BH212" i="3"/>
  <c r="BI212" i="3" s="1"/>
  <c r="BH61" i="3"/>
  <c r="BI61" i="3" s="1"/>
  <c r="BH96" i="3"/>
  <c r="BI96" i="3" s="1"/>
  <c r="BH214" i="3"/>
  <c r="BI214" i="3" s="1"/>
  <c r="BH147" i="3"/>
  <c r="BI147" i="3" s="1"/>
  <c r="BH118" i="3"/>
  <c r="BI118" i="3" s="1"/>
  <c r="BH58" i="3"/>
  <c r="BI58" i="3" s="1"/>
  <c r="BH200" i="3"/>
  <c r="BI200" i="3" s="1"/>
  <c r="BH473" i="3"/>
  <c r="BI473" i="3" s="1"/>
  <c r="BH285" i="3"/>
  <c r="BI285" i="3" s="1"/>
  <c r="BH459" i="3"/>
  <c r="BI459" i="3" s="1"/>
  <c r="BH341" i="3"/>
  <c r="BI341" i="3" s="1"/>
  <c r="BH479" i="3"/>
  <c r="BI479" i="3" s="1"/>
  <c r="BH121" i="3"/>
  <c r="BI121" i="3" s="1"/>
  <c r="BH298" i="3"/>
  <c r="BI298" i="3" s="1"/>
  <c r="BH251" i="3"/>
  <c r="BI251" i="3" s="1"/>
  <c r="BH520" i="3"/>
  <c r="BI520" i="3" s="1"/>
  <c r="BH94" i="3"/>
  <c r="BI94" i="3" s="1"/>
  <c r="BH404" i="3"/>
  <c r="BI404" i="3" s="1"/>
  <c r="BH213" i="3"/>
  <c r="BI213" i="3" s="1"/>
  <c r="BH243" i="3"/>
  <c r="BI243" i="3" s="1"/>
  <c r="BH378" i="3"/>
  <c r="BI378" i="3" s="1"/>
  <c r="BH547" i="3"/>
  <c r="BI547" i="3" s="1"/>
  <c r="BH90" i="3"/>
  <c r="BI90" i="3" s="1"/>
  <c r="BH135" i="3"/>
  <c r="BI135" i="3" s="1"/>
  <c r="BH266" i="3"/>
  <c r="BI266" i="3" s="1"/>
  <c r="BH537" i="3"/>
  <c r="BI537" i="3" s="1"/>
  <c r="BH56" i="3"/>
  <c r="BI56" i="3" s="1"/>
  <c r="BH283" i="3"/>
  <c r="BI283" i="3" s="1"/>
  <c r="BH230" i="3"/>
  <c r="BI230" i="3" s="1"/>
  <c r="BH435" i="3"/>
  <c r="BI435" i="3" s="1"/>
  <c r="BH503" i="3"/>
  <c r="BI503" i="3" s="1"/>
  <c r="BH366" i="3"/>
  <c r="BI366" i="3" s="1"/>
  <c r="BH219" i="3"/>
  <c r="BI219" i="3" s="1"/>
  <c r="BH319" i="3"/>
  <c r="BI319" i="3" s="1"/>
  <c r="BH138" i="3"/>
  <c r="BI138" i="3" s="1"/>
  <c r="BH153" i="3"/>
  <c r="BI153" i="3" s="1"/>
  <c r="BH112" i="3"/>
  <c r="BI112" i="3" s="1"/>
  <c r="BH192" i="3"/>
  <c r="BI192" i="3" s="1"/>
  <c r="BH252" i="3"/>
  <c r="BI252" i="3" s="1"/>
  <c r="BH26" i="3"/>
  <c r="BI26" i="3" s="1"/>
  <c r="BH270" i="3"/>
  <c r="BI270" i="3" s="1"/>
  <c r="BH50" i="3"/>
  <c r="BI50" i="3" s="1"/>
  <c r="BH160" i="3"/>
  <c r="BI160" i="3" s="1"/>
  <c r="BH265" i="3"/>
  <c r="BI265" i="3" s="1"/>
  <c r="BH318" i="3"/>
  <c r="BI318" i="3" s="1"/>
  <c r="BH364" i="3"/>
  <c r="BI364" i="3" s="1"/>
  <c r="BH149" i="3"/>
  <c r="BI149" i="3" s="1"/>
  <c r="BH100" i="3"/>
  <c r="BI100" i="3" s="1"/>
  <c r="BH330" i="3"/>
  <c r="BI330" i="3" s="1"/>
  <c r="BH211" i="3"/>
  <c r="BI211" i="3" s="1"/>
  <c r="BH453" i="3"/>
  <c r="BI453" i="3" s="1"/>
  <c r="BH28" i="3"/>
  <c r="BI28" i="3" s="1"/>
  <c r="BH11" i="3"/>
  <c r="BI11" i="3" s="1"/>
  <c r="BH558" i="3"/>
  <c r="BI558" i="3" s="1"/>
  <c r="BH557" i="3"/>
  <c r="BI557" i="3" s="1"/>
  <c r="BH146" i="3"/>
  <c r="BI146" i="3" s="1"/>
  <c r="BH143" i="3"/>
  <c r="BI143" i="3" s="1"/>
  <c r="BH97" i="3"/>
  <c r="BI97" i="3" s="1"/>
  <c r="BH509" i="3"/>
  <c r="BI509" i="3" s="1"/>
  <c r="BH534" i="3"/>
  <c r="BI534" i="3" s="1"/>
  <c r="BH445" i="3"/>
  <c r="BI445" i="3" s="1"/>
  <c r="BH522" i="3"/>
  <c r="BI522" i="3" s="1"/>
  <c r="BH439" i="3"/>
  <c r="BI439" i="3" s="1"/>
  <c r="BH566" i="3"/>
  <c r="BI566" i="3" s="1"/>
  <c r="BH414" i="3"/>
  <c r="BI414" i="3" s="1"/>
  <c r="BH467" i="3"/>
  <c r="BI467" i="3" s="1"/>
  <c r="BH480" i="3"/>
  <c r="BI480" i="3" s="1"/>
  <c r="BH150" i="3"/>
  <c r="BI150" i="3" s="1"/>
  <c r="BH176" i="3"/>
  <c r="BI176" i="3" s="1"/>
  <c r="BH148" i="3"/>
  <c r="BI148" i="3" s="1"/>
  <c r="BH449" i="3"/>
  <c r="BI449" i="3" s="1"/>
  <c r="BH65" i="3"/>
  <c r="BI65" i="3" s="1"/>
  <c r="BH466" i="3"/>
  <c r="BI466" i="3" s="1"/>
  <c r="BH205" i="3"/>
  <c r="BI205" i="3" s="1"/>
  <c r="BH139" i="3"/>
  <c r="BI139" i="3" s="1"/>
  <c r="BH564" i="3"/>
  <c r="BI564" i="3" s="1"/>
  <c r="BH273" i="3"/>
  <c r="BI273" i="3" s="1"/>
  <c r="BH16" i="3"/>
  <c r="BI16" i="3" s="1"/>
  <c r="BH208" i="3"/>
  <c r="BI208" i="3" s="1"/>
  <c r="BH109" i="3"/>
  <c r="BI109" i="3" s="1"/>
  <c r="BH363" i="3"/>
  <c r="BI363" i="3" s="1"/>
  <c r="BH331" i="3"/>
  <c r="BI331" i="3" s="1"/>
  <c r="BH335" i="3"/>
  <c r="BI335" i="3" s="1"/>
  <c r="BH141" i="3"/>
  <c r="BI141" i="3" s="1"/>
  <c r="BH52" i="3"/>
  <c r="BI52" i="3" s="1"/>
  <c r="BH77" i="3"/>
  <c r="BI77" i="3" s="1"/>
  <c r="BH40" i="3"/>
  <c r="BI40" i="3" s="1"/>
  <c r="BH555" i="3"/>
  <c r="BI555" i="3" s="1"/>
  <c r="BH438" i="3"/>
  <c r="BI438" i="3" s="1"/>
  <c r="BH232" i="3"/>
  <c r="BI232" i="3" s="1"/>
  <c r="BH188" i="3"/>
  <c r="BI188" i="3" s="1"/>
  <c r="BH355" i="3"/>
  <c r="BI355" i="3" s="1"/>
  <c r="BH25" i="3"/>
  <c r="BI25" i="3" s="1"/>
  <c r="BH136" i="3"/>
  <c r="BI136" i="3" s="1"/>
  <c r="BH305" i="3"/>
  <c r="BI305" i="3" s="1"/>
  <c r="BH387" i="3"/>
  <c r="BI387" i="3" s="1"/>
  <c r="BH322" i="3"/>
  <c r="BI322" i="3" s="1"/>
  <c r="BH279" i="3"/>
  <c r="BI279" i="3" s="1"/>
  <c r="BH291" i="3"/>
  <c r="BI291" i="3" s="1"/>
  <c r="BH301" i="3"/>
  <c r="BI301" i="3" s="1"/>
  <c r="BH20" i="3"/>
  <c r="BI20" i="3" s="1"/>
  <c r="BH446" i="3"/>
  <c r="BI446" i="3" s="1"/>
  <c r="BH310" i="3"/>
  <c r="BI310" i="3" s="1"/>
  <c r="BH358" i="3"/>
  <c r="BI358" i="3" s="1"/>
  <c r="BH281" i="3"/>
  <c r="BI281" i="3" s="1"/>
  <c r="BH454" i="3"/>
  <c r="BI454" i="3" s="1"/>
  <c r="BH314" i="3"/>
  <c r="BI314" i="3" s="1"/>
  <c r="BH371" i="3"/>
  <c r="BI371" i="3" s="1"/>
  <c r="BH395" i="3"/>
  <c r="BI395" i="3" s="1"/>
  <c r="BH221" i="3"/>
  <c r="BI221" i="3" s="1"/>
  <c r="BH69" i="3"/>
  <c r="BI69" i="3" s="1"/>
  <c r="BH186" i="3"/>
  <c r="BI186" i="3" s="1"/>
  <c r="BH21" i="3"/>
  <c r="BI21" i="3" s="1"/>
  <c r="BH462" i="3"/>
  <c r="BI462" i="3" s="1"/>
  <c r="BH242" i="3"/>
  <c r="BI242" i="3" s="1"/>
  <c r="BH465" i="3"/>
  <c r="BI465" i="3" s="1"/>
  <c r="BH289" i="3"/>
  <c r="BI289" i="3" s="1"/>
  <c r="BH257" i="3"/>
  <c r="BI257" i="3" s="1"/>
  <c r="BH353" i="3"/>
  <c r="BI353" i="3" s="1"/>
  <c r="BH361" i="3"/>
  <c r="BI361" i="3" s="1"/>
  <c r="BH71" i="3"/>
  <c r="BI71" i="3" s="1"/>
  <c r="BH81" i="3"/>
  <c r="BI81" i="3" s="1"/>
  <c r="BH184" i="3"/>
  <c r="BI184" i="3" s="1"/>
  <c r="BH529" i="3"/>
  <c r="BI529" i="3" s="1"/>
  <c r="BH418" i="3"/>
  <c r="BI418" i="3" s="1"/>
  <c r="BH508" i="3"/>
  <c r="BI508" i="3" s="1"/>
  <c r="BH124" i="3"/>
  <c r="BI124" i="3" s="1"/>
  <c r="BH539" i="3"/>
  <c r="BI539" i="3" s="1"/>
  <c r="BH320" i="3"/>
  <c r="BI320" i="3" s="1"/>
  <c r="BH496" i="3"/>
  <c r="BI496" i="3" s="1"/>
  <c r="BH187" i="3"/>
  <c r="BI187" i="3" s="1"/>
  <c r="BH524" i="3"/>
  <c r="BI524" i="3" s="1"/>
  <c r="BH556" i="3"/>
  <c r="BI556" i="3" s="1"/>
  <c r="BH484" i="3"/>
  <c r="BI484" i="3" s="1"/>
  <c r="BH433" i="3"/>
  <c r="BI433" i="3" s="1"/>
  <c r="BH428" i="3"/>
  <c r="BI428" i="3" s="1"/>
  <c r="BH247" i="3"/>
  <c r="BI247" i="3" s="1"/>
  <c r="BH411" i="3"/>
  <c r="BI411" i="3" s="1"/>
  <c r="BH240" i="3"/>
  <c r="BI240" i="3" s="1"/>
  <c r="BH171" i="3"/>
  <c r="BI171" i="3" s="1"/>
  <c r="BH274" i="3"/>
  <c r="BI274" i="3" s="1"/>
  <c r="BH67" i="3"/>
  <c r="BI67" i="3" s="1"/>
  <c r="BH262" i="3"/>
  <c r="BI262" i="3" s="1"/>
  <c r="BH196" i="3"/>
  <c r="BI196" i="3" s="1"/>
  <c r="BH151" i="3"/>
  <c r="BI151" i="3" s="1"/>
  <c r="BH59" i="3"/>
  <c r="BI59" i="3" s="1"/>
  <c r="BH324" i="3"/>
  <c r="BI324" i="3" s="1"/>
  <c r="BH264" i="3"/>
  <c r="BI264" i="3" s="1"/>
  <c r="BH99" i="3"/>
  <c r="BI99" i="3" s="1"/>
  <c r="BH551" i="3"/>
  <c r="BI551" i="3" s="1"/>
  <c r="BH227" i="3"/>
  <c r="BI227" i="3" s="1"/>
  <c r="BH308" i="3"/>
  <c r="BI308" i="3" s="1"/>
  <c r="BH476" i="3"/>
  <c r="BI476" i="3" s="1"/>
  <c r="BH530" i="3"/>
  <c r="BI530" i="3" s="1"/>
  <c r="BH220" i="3"/>
  <c r="BI220" i="3" s="1"/>
  <c r="BH70" i="3"/>
  <c r="BI70" i="3" s="1"/>
  <c r="BH12" i="3"/>
  <c r="BI12" i="3" s="1"/>
  <c r="BH98" i="3"/>
  <c r="BI98" i="3" s="1"/>
  <c r="BH507" i="3"/>
  <c r="BI507" i="3" s="1"/>
  <c r="BH521" i="3"/>
  <c r="BI521" i="3" s="1"/>
  <c r="BH389" i="3"/>
  <c r="BI389" i="3" s="1"/>
  <c r="BH535" i="3"/>
  <c r="BI535" i="3" s="1"/>
  <c r="BH374" i="3"/>
  <c r="BI374" i="3" s="1"/>
  <c r="BH450" i="3"/>
  <c r="BI450" i="3" s="1"/>
  <c r="BH267" i="3"/>
  <c r="BI267" i="3" s="1"/>
  <c r="BH102" i="3"/>
  <c r="BI102" i="3" s="1"/>
  <c r="BH23" i="3"/>
  <c r="BI23" i="3" s="1"/>
  <c r="BH401" i="3"/>
  <c r="BI401" i="3" s="1"/>
  <c r="BH360" i="3"/>
  <c r="BI360" i="3" s="1"/>
  <c r="BH284" i="3"/>
  <c r="BI284" i="3" s="1"/>
  <c r="BH49" i="3"/>
  <c r="BI49" i="3" s="1"/>
  <c r="BH293" i="3"/>
  <c r="BI293" i="3" s="1"/>
  <c r="BH120" i="3"/>
  <c r="BI120" i="3" s="1"/>
  <c r="BH123" i="3"/>
  <c r="BI123" i="3" s="1"/>
  <c r="BH38" i="3"/>
  <c r="BI38" i="3" s="1"/>
  <c r="BH444" i="3"/>
  <c r="BI444" i="3" s="1"/>
  <c r="BH336" i="3"/>
  <c r="BI336" i="3" s="1"/>
  <c r="BH110" i="3"/>
  <c r="BI110" i="3" s="1"/>
  <c r="BH296" i="3"/>
  <c r="BI296" i="3" s="1"/>
  <c r="BH249" i="3"/>
  <c r="BI249" i="3" s="1"/>
  <c r="BH85" i="3"/>
  <c r="BI85" i="3" s="1"/>
  <c r="BH250" i="3"/>
  <c r="BI250" i="3" s="1"/>
  <c r="BH164" i="3"/>
  <c r="BI164" i="3" s="1"/>
  <c r="BH129" i="3"/>
  <c r="BI129" i="3" s="1"/>
  <c r="BH95" i="3"/>
  <c r="BI95" i="3" s="1"/>
  <c r="BH489" i="3"/>
  <c r="BI489" i="3" s="1"/>
  <c r="BH528" i="3"/>
  <c r="BI528" i="3" s="1"/>
  <c r="BH271" i="3"/>
  <c r="BI271" i="3" s="1"/>
  <c r="BH14" i="3"/>
  <c r="BI14" i="3" s="1"/>
  <c r="BH288" i="3"/>
  <c r="BI288" i="3" s="1"/>
  <c r="BH286" i="3"/>
  <c r="BI286" i="3" s="1"/>
  <c r="BH280" i="3"/>
  <c r="BI280" i="3" s="1"/>
  <c r="BH393" i="3"/>
  <c r="BI393" i="3" s="1"/>
  <c r="BH191" i="3"/>
  <c r="BI191" i="3" s="1"/>
  <c r="BH276" i="3"/>
  <c r="BI276" i="3" s="1"/>
  <c r="BH170" i="3"/>
  <c r="BI170" i="3" s="1"/>
  <c r="BH357" i="3"/>
  <c r="BI357" i="3" s="1"/>
  <c r="BH34" i="3"/>
  <c r="BI34" i="3" s="1"/>
  <c r="BH408" i="3"/>
  <c r="BI408" i="3" s="1"/>
  <c r="BH455" i="3"/>
  <c r="BI455" i="3" s="1"/>
  <c r="BH68" i="3"/>
  <c r="BI68" i="3" s="1"/>
  <c r="BH405" i="3"/>
  <c r="BI405" i="3" s="1"/>
  <c r="BH24" i="3"/>
  <c r="BI24" i="3" s="1"/>
  <c r="BH518" i="3"/>
  <c r="BI518" i="3" s="1"/>
  <c r="BH460" i="3"/>
  <c r="BI460" i="3" s="1"/>
  <c r="BH512" i="3"/>
  <c r="BI512" i="3" s="1"/>
  <c r="BH315" i="3"/>
  <c r="BI315" i="3" s="1"/>
  <c r="BH300" i="3"/>
  <c r="BI300" i="3" s="1"/>
  <c r="BH39" i="3"/>
  <c r="BI39" i="3" s="1"/>
  <c r="BH127" i="3"/>
  <c r="BI127" i="3" s="1"/>
  <c r="BH108" i="3"/>
  <c r="BI108" i="3" s="1"/>
  <c r="BH229" i="3"/>
  <c r="BI229" i="3" s="1"/>
  <c r="BH385" i="3"/>
  <c r="BI385" i="3" s="1"/>
  <c r="BH332" i="3"/>
  <c r="BI332" i="3" s="1"/>
  <c r="BH347" i="3"/>
  <c r="BI347" i="3" s="1"/>
  <c r="BH437" i="3"/>
  <c r="BI437" i="3" s="1"/>
  <c r="BH461" i="3"/>
  <c r="BI461" i="3" s="1"/>
  <c r="BH369" i="3"/>
  <c r="BI369" i="3" s="1"/>
  <c r="BH373" i="3"/>
  <c r="BI373" i="3" s="1"/>
  <c r="BH589" i="3"/>
  <c r="BI589" i="3" s="1"/>
  <c r="E554" i="2" l="1"/>
  <c r="E15" i="2"/>
  <c r="E404" i="2"/>
  <c r="E533" i="2"/>
  <c r="E459" i="2"/>
  <c r="E366" i="2"/>
  <c r="E475" i="2"/>
  <c r="E277" i="2"/>
  <c r="E91" i="2"/>
  <c r="E504" i="2"/>
  <c r="E421" i="2"/>
  <c r="E286" i="2"/>
  <c r="E443" i="2"/>
  <c r="E374" i="2"/>
  <c r="E140" i="2"/>
  <c r="E449" i="2"/>
  <c r="E417" i="2"/>
  <c r="E414" i="2"/>
  <c r="E502" i="2"/>
  <c r="E487" i="2"/>
  <c r="E297" i="2"/>
  <c r="E481" i="2"/>
  <c r="E557" i="2"/>
  <c r="E80" i="2"/>
  <c r="E186" i="2"/>
  <c r="E441" i="2"/>
  <c r="E281" i="2"/>
  <c r="E151" i="2"/>
  <c r="E365" i="2"/>
  <c r="E553" i="2"/>
  <c r="E451" i="2"/>
  <c r="E313" i="2"/>
  <c r="E39" i="2"/>
  <c r="E62" i="2"/>
  <c r="E320" i="2"/>
  <c r="E63" i="2"/>
  <c r="E92" i="2"/>
  <c r="E364" i="2"/>
  <c r="E280" i="2"/>
  <c r="E96" i="2"/>
  <c r="E376" i="2"/>
  <c r="E38" i="2"/>
  <c r="E352" i="2"/>
  <c r="E520" i="2"/>
  <c r="E542" i="2"/>
  <c r="E272" i="2"/>
  <c r="E248" i="2"/>
  <c r="E71" i="2"/>
  <c r="E170" i="2"/>
  <c r="E273" i="2"/>
  <c r="E130" i="2"/>
  <c r="E378" i="2"/>
  <c r="E303" i="2"/>
  <c r="E35" i="2"/>
  <c r="E558" i="2"/>
  <c r="E362" i="2"/>
  <c r="E476" i="2"/>
  <c r="E438" i="2"/>
  <c r="E264" i="2"/>
  <c r="E283" i="2"/>
  <c r="E191" i="2"/>
  <c r="E358" i="2"/>
  <c r="E29" i="2"/>
  <c r="E381" i="2"/>
  <c r="E131" i="2"/>
  <c r="E375" i="2"/>
  <c r="E217" i="2"/>
  <c r="E210" i="2"/>
  <c r="E356" i="2"/>
  <c r="E190" i="2"/>
  <c r="E254" i="2"/>
  <c r="E28" i="2"/>
  <c r="E68" i="2"/>
  <c r="E570" i="2"/>
  <c r="E571" i="2"/>
  <c r="E430" i="2"/>
  <c r="E518" i="2"/>
  <c r="E400" i="2"/>
  <c r="E325" i="2"/>
  <c r="E556" i="2"/>
  <c r="E539" i="2"/>
  <c r="E126" i="2"/>
  <c r="E296" i="2"/>
  <c r="E498" i="2"/>
  <c r="E192" i="2"/>
  <c r="E240" i="2"/>
  <c r="E78" i="2"/>
  <c r="E505" i="2"/>
  <c r="E444" i="2"/>
  <c r="E183" i="2"/>
  <c r="E370" i="2"/>
  <c r="E419" i="2"/>
  <c r="E25" i="2"/>
  <c r="E9" i="2"/>
  <c r="E44" i="2"/>
  <c r="E274" i="2"/>
  <c r="E188" i="2"/>
  <c r="E363" i="2"/>
  <c r="E173" i="2"/>
  <c r="E74" i="2"/>
  <c r="E548" i="2"/>
  <c r="E455" i="2"/>
  <c r="E136" i="2"/>
  <c r="E102" i="2"/>
  <c r="E119" i="2"/>
  <c r="E266" i="2"/>
  <c r="E153" i="2"/>
  <c r="E386" i="2"/>
  <c r="E433" i="2"/>
  <c r="E148" i="2"/>
  <c r="E17" i="2"/>
  <c r="E321" i="2"/>
  <c r="E333" i="2"/>
  <c r="E152" i="2"/>
  <c r="E448" i="2"/>
  <c r="E551" i="2"/>
  <c r="E53" i="2"/>
  <c r="E268" i="2"/>
  <c r="E83" i="2"/>
  <c r="E238" i="2"/>
  <c r="E422" i="2"/>
  <c r="E426" i="2"/>
  <c r="E149" i="2"/>
  <c r="E162" i="2"/>
  <c r="E189" i="2"/>
  <c r="E229" i="2"/>
  <c r="E377" i="2"/>
  <c r="E418" i="2"/>
  <c r="E128" i="2"/>
  <c r="E76" i="2"/>
  <c r="E231" i="2"/>
  <c r="E566" i="2"/>
  <c r="E572" i="2"/>
  <c r="E302" i="2"/>
  <c r="E503" i="2"/>
  <c r="E477" i="2"/>
  <c r="E530" i="2"/>
  <c r="E164" i="2"/>
  <c r="E323" i="2"/>
  <c r="E537" i="2"/>
  <c r="E106" i="2"/>
  <c r="E90" i="2"/>
  <c r="E445" i="2"/>
  <c r="E369" i="2"/>
  <c r="E127" i="2"/>
  <c r="E453" i="2"/>
  <c r="E437" i="2"/>
  <c r="E327" i="2"/>
  <c r="E118" i="2"/>
  <c r="E205" i="2"/>
  <c r="E560" i="2"/>
  <c r="E483" i="2"/>
  <c r="E177" i="2"/>
  <c r="E285" i="2"/>
  <c r="E431" i="2"/>
  <c r="E236" i="2"/>
  <c r="E394" i="2"/>
  <c r="E427" i="2"/>
  <c r="E117" i="2"/>
  <c r="E342" i="2"/>
  <c r="E304" i="2"/>
  <c r="E308" i="2"/>
  <c r="E36" i="2"/>
  <c r="E515" i="2"/>
  <c r="E461" i="2"/>
  <c r="E276" i="2"/>
  <c r="E85" i="2"/>
  <c r="E98" i="2"/>
  <c r="E198" i="2"/>
  <c r="E54" i="2"/>
  <c r="E172" i="2"/>
  <c r="E199" i="2"/>
  <c r="E288" i="2"/>
  <c r="E64" i="2"/>
  <c r="E343" i="2"/>
  <c r="E305" i="2"/>
  <c r="E160" i="2"/>
  <c r="E482" i="2"/>
  <c r="E480" i="2"/>
  <c r="E34" i="2"/>
  <c r="E30" i="2"/>
  <c r="E388" i="2"/>
  <c r="E13" i="2"/>
  <c r="E329" i="2"/>
  <c r="E115" i="2"/>
  <c r="E407" i="2"/>
  <c r="E339" i="2"/>
  <c r="E137" i="2"/>
  <c r="E194" i="2"/>
  <c r="E147" i="2"/>
  <c r="E125" i="2"/>
  <c r="E299" i="2"/>
  <c r="E168" i="2"/>
  <c r="E123" i="2"/>
  <c r="E562" i="2"/>
  <c r="E575" i="2"/>
  <c r="E79" i="2"/>
  <c r="E249" i="2"/>
  <c r="E408" i="2"/>
  <c r="E524" i="2"/>
  <c r="E506" i="2"/>
  <c r="E31" i="2"/>
  <c r="E359" i="2"/>
  <c r="E203" i="2"/>
  <c r="E493" i="2"/>
  <c r="E396" i="2"/>
  <c r="E107" i="2"/>
  <c r="E525" i="2"/>
  <c r="E58" i="2"/>
  <c r="E271" i="2"/>
  <c r="E513" i="2"/>
  <c r="E33" i="2"/>
  <c r="E182" i="2"/>
  <c r="E549" i="2"/>
  <c r="E401" i="2"/>
  <c r="E287" i="2"/>
  <c r="E464" i="2"/>
  <c r="E489" i="2"/>
  <c r="E143" i="2"/>
  <c r="E292" i="2"/>
  <c r="E228" i="2"/>
  <c r="E479" i="2"/>
  <c r="E468" i="2"/>
  <c r="E215" i="2"/>
  <c r="E154" i="2"/>
  <c r="E166" i="2"/>
  <c r="E87" i="2"/>
  <c r="E353" i="2"/>
  <c r="E314" i="2"/>
  <c r="E11" i="2"/>
  <c r="E45" i="2"/>
  <c r="E176" i="2"/>
  <c r="E218" i="2"/>
  <c r="E242" i="2"/>
  <c r="E540" i="2"/>
  <c r="E559" i="2"/>
  <c r="E309" i="2"/>
  <c r="E361" i="2"/>
  <c r="E425" i="2"/>
  <c r="E110" i="2"/>
  <c r="E345" i="2"/>
  <c r="E206" i="2"/>
  <c r="E175" i="2"/>
  <c r="E251" i="2"/>
  <c r="E420" i="2"/>
  <c r="E347" i="2"/>
  <c r="E138" i="2"/>
  <c r="E494" i="2"/>
  <c r="E512" i="2"/>
  <c r="E397" i="2"/>
  <c r="E310" i="2"/>
  <c r="E379" i="2"/>
  <c r="E146" i="2"/>
  <c r="E60" i="2"/>
  <c r="E224" i="2"/>
  <c r="E326" i="2"/>
  <c r="E86" i="2"/>
  <c r="E257" i="2"/>
  <c r="E16" i="2"/>
  <c r="E357" i="2"/>
  <c r="E82" i="2"/>
  <c r="E77" i="2"/>
  <c r="E121" i="2"/>
  <c r="E144" i="2"/>
  <c r="E579" i="2"/>
  <c r="E567" i="2"/>
  <c r="E581" i="2"/>
  <c r="E536" i="2"/>
  <c r="E354" i="2"/>
  <c r="E282" i="2"/>
  <c r="E415" i="2"/>
  <c r="E269" i="2"/>
  <c r="E279" i="2"/>
  <c r="E371" i="2"/>
  <c r="E142" i="2"/>
  <c r="E435" i="2"/>
  <c r="E521" i="2"/>
  <c r="E108" i="2"/>
  <c r="E27" i="2"/>
  <c r="E508" i="2"/>
  <c r="E227" i="2"/>
  <c r="E105" i="2"/>
  <c r="E454" i="2"/>
  <c r="E81" i="2"/>
  <c r="E232" i="2"/>
  <c r="E446" i="2"/>
  <c r="E212" i="2"/>
  <c r="E392" i="2"/>
  <c r="E491" i="2"/>
  <c r="E196" i="2"/>
  <c r="E406" i="2"/>
  <c r="E460" i="2"/>
  <c r="E65" i="2"/>
  <c r="E10" i="2"/>
  <c r="E463" i="2"/>
  <c r="E263" i="2"/>
  <c r="E22" i="2"/>
  <c r="E531" i="2"/>
  <c r="E169" i="2"/>
  <c r="E398" i="2"/>
  <c r="E346" i="2"/>
  <c r="E260" i="2"/>
  <c r="E442" i="2"/>
  <c r="E552" i="2"/>
  <c r="E239" i="2"/>
  <c r="E135" i="2"/>
  <c r="E294" i="2"/>
  <c r="E201" i="2"/>
  <c r="E312" i="2"/>
  <c r="E253" i="2"/>
  <c r="E111" i="2"/>
  <c r="E52" i="2"/>
  <c r="E284" i="2"/>
  <c r="E70" i="2"/>
  <c r="E132" i="2"/>
  <c r="E490" i="2"/>
  <c r="E472" i="2"/>
  <c r="E23" i="2"/>
  <c r="E246" i="2"/>
  <c r="E385" i="2"/>
  <c r="E241" i="2"/>
  <c r="E319" i="2"/>
  <c r="E270" i="2"/>
  <c r="E47" i="2"/>
  <c r="E139" i="2"/>
  <c r="E355" i="2"/>
  <c r="E322" i="2"/>
  <c r="E69" i="2"/>
  <c r="E543" i="2"/>
  <c r="E478" i="2"/>
  <c r="E133" i="2"/>
  <c r="E335" i="2"/>
  <c r="E395" i="2"/>
  <c r="E155" i="2"/>
  <c r="E174" i="2"/>
  <c r="E368" i="2"/>
  <c r="E237" i="2"/>
  <c r="E184" i="2"/>
  <c r="E73" i="2"/>
  <c r="E340" i="2"/>
  <c r="E387" i="2"/>
  <c r="E298" i="2"/>
  <c r="E12" i="2"/>
  <c r="E334" i="2"/>
  <c r="E209" i="2"/>
  <c r="E576" i="2"/>
  <c r="E574" i="2"/>
  <c r="E577" i="2"/>
  <c r="E32" i="2"/>
  <c r="E466" i="2"/>
  <c r="E546" i="2"/>
  <c r="E538" i="2"/>
  <c r="E535" i="2"/>
  <c r="E416" i="2"/>
  <c r="E527" i="2"/>
  <c r="E434" i="2"/>
  <c r="E72" i="2"/>
  <c r="E458" i="2"/>
  <c r="E497" i="2"/>
  <c r="E7" i="2"/>
  <c r="E452" i="2"/>
  <c r="E500" i="2"/>
  <c r="E95" i="2"/>
  <c r="E382" i="2"/>
  <c r="E509" i="2"/>
  <c r="E350" i="2"/>
  <c r="E14" i="2"/>
  <c r="E436" i="2"/>
  <c r="E46" i="2"/>
  <c r="E245" i="2"/>
  <c r="E471" i="2"/>
  <c r="E405" i="2"/>
  <c r="E516" i="2"/>
  <c r="E93" i="2"/>
  <c r="E207" i="2"/>
  <c r="E336" i="2"/>
  <c r="E103" i="2"/>
  <c r="E457" i="2"/>
  <c r="E450" i="2"/>
  <c r="E373" i="2"/>
  <c r="E341" i="2"/>
  <c r="E223" i="2"/>
  <c r="E428" i="2"/>
  <c r="E171" i="2"/>
  <c r="E48" i="2"/>
  <c r="E43" i="2"/>
  <c r="E338" i="2"/>
  <c r="E181" i="2"/>
  <c r="E67" i="2"/>
  <c r="E61" i="2"/>
  <c r="E492" i="2"/>
  <c r="E439" i="2"/>
  <c r="E393" i="2"/>
  <c r="E214" i="2"/>
  <c r="E328" i="2"/>
  <c r="E88" i="2"/>
  <c r="E255" i="2"/>
  <c r="E222" i="2"/>
  <c r="E178" i="2"/>
  <c r="E410" i="2"/>
  <c r="E306" i="2"/>
  <c r="E216" i="2"/>
  <c r="E204" i="2"/>
  <c r="E545" i="2"/>
  <c r="E485" i="2"/>
  <c r="E141" i="2"/>
  <c r="E233" i="2"/>
  <c r="E161" i="2"/>
  <c r="E180" i="2"/>
  <c r="E344" i="2"/>
  <c r="E318" i="2"/>
  <c r="E230" i="2"/>
  <c r="E247" i="2"/>
  <c r="E26" i="2"/>
  <c r="E300" i="2"/>
  <c r="E94" i="2"/>
  <c r="E311" i="2"/>
  <c r="E150" i="2"/>
  <c r="E208" i="2"/>
  <c r="E8" i="2"/>
  <c r="E580" i="2"/>
  <c r="E563" i="2"/>
  <c r="E529" i="2"/>
  <c r="E447" i="2"/>
  <c r="E113" i="2"/>
  <c r="E134" i="2"/>
  <c r="E486" i="2"/>
  <c r="E499" i="2"/>
  <c r="E511" i="2"/>
  <c r="E550" i="2"/>
  <c r="E59" i="2"/>
  <c r="E495" i="2"/>
  <c r="E470" i="2"/>
  <c r="E291" i="2"/>
  <c r="E244" i="2"/>
  <c r="E555" i="2"/>
  <c r="E330" i="2"/>
  <c r="E262" i="2"/>
  <c r="E526" i="2"/>
  <c r="E124" i="2"/>
  <c r="E367" i="2"/>
  <c r="E465" i="2"/>
  <c r="E383" i="2"/>
  <c r="E20" i="2"/>
  <c r="E496" i="2"/>
  <c r="E129" i="2"/>
  <c r="E24" i="2"/>
  <c r="E221" i="2"/>
  <c r="E561" i="2"/>
  <c r="E462" i="2"/>
  <c r="E41" i="2"/>
  <c r="E163" i="2"/>
  <c r="E243" i="2"/>
  <c r="E307" i="2"/>
  <c r="E289" i="2"/>
  <c r="E158" i="2"/>
  <c r="E265" i="2"/>
  <c r="E66" i="2"/>
  <c r="E213" i="2"/>
  <c r="E337" i="2"/>
  <c r="E84" i="2"/>
  <c r="E259" i="2"/>
  <c r="E532" i="2"/>
  <c r="E514" i="2"/>
  <c r="E391" i="2"/>
  <c r="E51" i="2"/>
  <c r="E349" i="2"/>
  <c r="E145" i="2"/>
  <c r="E157" i="2"/>
  <c r="E40" i="2"/>
  <c r="E55" i="2"/>
  <c r="E267" i="2"/>
  <c r="E409" i="2"/>
  <c r="E360" i="2"/>
  <c r="E112" i="2"/>
  <c r="E528" i="2"/>
  <c r="E541" i="2"/>
  <c r="E432" i="2"/>
  <c r="E89" i="2"/>
  <c r="E234" i="2"/>
  <c r="E290" i="2"/>
  <c r="E275" i="2"/>
  <c r="E295" i="2"/>
  <c r="E403" i="2"/>
  <c r="E179" i="2"/>
  <c r="E412" i="2"/>
  <c r="E256" i="2"/>
  <c r="E197" i="2"/>
  <c r="E250" i="2"/>
  <c r="E252" i="2"/>
  <c r="E109" i="2"/>
  <c r="E235" i="2"/>
  <c r="E568" i="2"/>
  <c r="E564" i="2"/>
  <c r="E57" i="2"/>
  <c r="E225" i="2"/>
  <c r="E261" i="2"/>
  <c r="E389" i="2"/>
  <c r="E578" i="2"/>
  <c r="E372" i="2"/>
  <c r="E469" i="2"/>
  <c r="E226" i="2"/>
  <c r="E534" i="2"/>
  <c r="E456" i="2"/>
  <c r="E18" i="2"/>
  <c r="E501" i="2"/>
  <c r="E193" i="2"/>
  <c r="E258" i="2"/>
  <c r="E440" i="2"/>
  <c r="E332" i="2"/>
  <c r="E195" i="2"/>
  <c r="E519" i="2"/>
  <c r="E219" i="2"/>
  <c r="E165" i="2"/>
  <c r="E473" i="2"/>
  <c r="E488" i="2"/>
  <c r="E278" i="2"/>
  <c r="E510" i="2"/>
  <c r="E474" i="2"/>
  <c r="E301" i="2"/>
  <c r="E122" i="2"/>
  <c r="E507" i="2"/>
  <c r="E429" i="2"/>
  <c r="E413" i="2"/>
  <c r="E467" i="2"/>
  <c r="E120" i="2"/>
  <c r="E50" i="2"/>
  <c r="E187" i="2"/>
  <c r="E523" i="2"/>
  <c r="E484" i="2"/>
  <c r="E75" i="2"/>
  <c r="E37" i="2"/>
  <c r="E97" i="2"/>
  <c r="E324" i="2"/>
  <c r="E114" i="2"/>
  <c r="E380" i="2"/>
  <c r="E21" i="2"/>
  <c r="E411" i="2"/>
  <c r="E167" i="2"/>
  <c r="E200" i="2"/>
  <c r="E100" i="2"/>
  <c r="E202" i="2"/>
  <c r="E517" i="2"/>
  <c r="E547" i="2"/>
  <c r="E220" i="2"/>
  <c r="E399" i="2"/>
  <c r="E19" i="2"/>
  <c r="E315" i="2"/>
  <c r="E159" i="2"/>
  <c r="E104" i="2"/>
  <c r="E101" i="2"/>
  <c r="E331" i="2"/>
  <c r="E317" i="2"/>
  <c r="E402" i="2"/>
  <c r="E293" i="2"/>
  <c r="E522" i="2"/>
  <c r="E544" i="2"/>
  <c r="E316" i="2"/>
  <c r="E56" i="2"/>
  <c r="E49" i="2"/>
  <c r="E390" i="2"/>
  <c r="E185" i="2"/>
  <c r="E99" i="2"/>
  <c r="E351" i="2"/>
  <c r="E384" i="2"/>
  <c r="E423" i="2"/>
  <c r="E348" i="2"/>
  <c r="E116" i="2"/>
  <c r="E42" i="2"/>
  <c r="E211" i="2"/>
  <c r="E156" i="2"/>
  <c r="E424" i="2"/>
  <c r="E565" i="2"/>
  <c r="E569" i="2"/>
  <c r="BH568" i="3"/>
  <c r="E6" i="2"/>
  <c r="BH595" i="3"/>
  <c r="BI595" i="3"/>
  <c r="E583" i="2" l="1"/>
  <c r="BI568" i="3"/>
  <c r="BH597" i="3"/>
  <c r="BI597" i="3" l="1"/>
  <c r="BL598" i="3" s="1"/>
</calcChain>
</file>

<file path=xl/sharedStrings.xml><?xml version="1.0" encoding="utf-8"?>
<sst xmlns="http://schemas.openxmlformats.org/spreadsheetml/2006/main" count="1402" uniqueCount="744">
  <si>
    <t>"F"</t>
  </si>
  <si>
    <t>"G"</t>
  </si>
  <si>
    <t>Maksimalni iznos za  paušalce</t>
  </si>
  <si>
    <t>MULTIPLIKATOR za  paušalce</t>
  </si>
  <si>
    <t>MI</t>
  </si>
  <si>
    <r>
      <rPr>
        <b/>
        <u/>
        <sz val="18"/>
        <color rgb="FF0070C0"/>
        <rFont val="Arial"/>
        <family val="2"/>
        <charset val="238"/>
      </rPr>
      <t>Ʃ</t>
    </r>
    <r>
      <rPr>
        <b/>
        <u/>
        <sz val="14"/>
        <color rgb="FF0070C0"/>
        <rFont val="Arial"/>
        <family val="2"/>
        <charset val="238"/>
      </rPr>
      <t xml:space="preserve"> P4 </t>
    </r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</si>
  <si>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</si>
  <si>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</si>
  <si>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</si>
  <si>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</si>
  <si>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</si>
  <si>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</si>
  <si>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</si>
  <si>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</si>
  <si>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</si>
  <si>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Broj</t>
  </si>
  <si>
    <t>ZAP ID</t>
  </si>
  <si>
    <t>ID Županije</t>
  </si>
  <si>
    <t>Titula</t>
  </si>
  <si>
    <t>Naziv subjekta</t>
  </si>
  <si>
    <t>Ukupan broj stanovnika (Popis 2021. konačni rezultatai rujan 2022.)</t>
  </si>
  <si>
    <t>MOGUĆA STOPA PRIREZA</t>
  </si>
  <si>
    <t>Porez i prirez na dohodak ostvaren na području JLP(R)S za razdoblje 01.01.2013. - 31.12.2013.</t>
  </si>
  <si>
    <t>PRIREZ  za razdoblje 01.01.2013. - 31.12.2013.</t>
  </si>
  <si>
    <t>Porez i prirez za izračun kapaciteta za razdoblje 01.01.2013. - 31.12.2013.</t>
  </si>
  <si>
    <t>Porez i prirez na dohodak ostvaren na području JLP(R)S za razdoblje 01.01.2014. - 31.12.2014.</t>
  </si>
  <si>
    <t>PRIREZ  za razdoblje 01.01.2014. - 31.12.2014.</t>
  </si>
  <si>
    <t>Porez i prirez za izračun kapaciteta za razdoblje 01.01.2014. - 31.12.2014.</t>
  </si>
  <si>
    <t>Porez i prirez na dohodak ostvaren na području JLP(R)S za razdoblje 01.01.2015. - 31.12.2015.</t>
  </si>
  <si>
    <t>PRIREZ  za razdoblje 01.01.2015. - 31.12.2015.</t>
  </si>
  <si>
    <t>Porez i prirez za izračun kapaciteta za razdoblje 01.01.2015. - 31.12.2015.</t>
  </si>
  <si>
    <t>Ukupno raspoređeno (7 do 11)  za razdoblje 01.01.2016. - 31.12.2016.</t>
  </si>
  <si>
    <t>PRIREZ  za razdoblje 01.01.2016. - 31.12.2016.</t>
  </si>
  <si>
    <t>porez i prirez za izračun pomoći  za razdoblje 01.01.2016. - 31.12.2016.</t>
  </si>
  <si>
    <t>Ukupno raspoređeno   za razdoblje 01.01.2017. - 31.12.2017.</t>
  </si>
  <si>
    <t>PRIREZ  za razdoblje 01.01.2017. - 31.12.2017.</t>
  </si>
  <si>
    <t>porez i prirez za izračun pomoći  za razdoblje 01.01.2017. - 31.12.2017.</t>
  </si>
  <si>
    <t>Porez i prirez na dohodak ostvaren na području JLP(R)S za razdoblje 01.01.2018. - 31.12.2018.</t>
  </si>
  <si>
    <t>PRIREZ  za razdoblje 01.01.2018. - 31.12.2018.</t>
  </si>
  <si>
    <t>Porez i prirez za izračun kapaciteta za razdoblje 01.01.2018. - 31.12.2018.</t>
  </si>
  <si>
    <t>Porez i prirez na dohodak ostvaren na području JLP(R)S za razdoblje 01.01.2019. - 31.12.2019.</t>
  </si>
  <si>
    <t xml:space="preserve">Porez i prirez na dohodak ostvaren na području JLP(R)S za razdoblje 01.01.2019. - 31.12.2019. od najma, zakupa, iznajmljivanja stanova soba i postelja putnicima i turistima paušalno (šifra 1511) </t>
  </si>
  <si>
    <t>PRIREZ  za razdoblje 01.01.2019. - 31.12.2019.</t>
  </si>
  <si>
    <t>Porez i prirez za izračun kapaciteta za razdoblje 01.01.2019. - 31.12.2019.</t>
  </si>
  <si>
    <t xml:space="preserve">Porez i prirez na dohodak ostvaren na području JLP(R)S za razdoblje 01.01.2020. - 31.12.2020. </t>
  </si>
  <si>
    <t xml:space="preserve">Porez i prirez na dohodak ostvaren na području JLP(R)S za razdoblje 01.01.2020. - 31.12.2020. od najma, zakupa, iznajmljivanja stanova soba i postelja putnicima i turistima - paušalno (šifra 1511) </t>
  </si>
  <si>
    <t>PRIREZ  za razdoblje 01.01.2020. - 31.12.2020.</t>
  </si>
  <si>
    <t>Porez i prirez za izračun kapaciteta za razdoblje 01.01.2020. - 31.12.2020.</t>
  </si>
  <si>
    <t>Porez i prirez na dohodak ostvaren na području JLP(R)S za razdoblje 01.01.2021. - 31.12.2021.</t>
  </si>
  <si>
    <t xml:space="preserve">Porez i prirez na dohodak ostvaren na području JLP(R)S za razdoblje 01.01.2021. - 31.12.2021. od najma, zakupa, iznajmljivanja stanova soba i postelja putnicima i turistima - paušalno (šifra 1511) </t>
  </si>
  <si>
    <t>PRIREZ  za razdoblje 01.01.2021. - 31.12.2021.</t>
  </si>
  <si>
    <t>Porez i prirez za izračun kapaciteta za razdoblje 01.01.2021. - 31.12.2021.</t>
  </si>
  <si>
    <t>Porez i prirez na dohodak ostvaren na području JLP(R)S za razdoblje 01.01.2022. - 31.12.2022.</t>
  </si>
  <si>
    <t xml:space="preserve">Porez i prirez na dohodak ostvaren na području JLP(R)S za razdoblje 01.01.2022. - 31.12.2022. od najma, zakupa, iznajmljivanja stanova soba i postelja putnicima i turistima - paušalno (šifra 1511) </t>
  </si>
  <si>
    <t>PRIREZ  za razdoblje 01.01.2022. - 31.12.2022.</t>
  </si>
  <si>
    <t>Porez i prirez za izračun kapaciteta za razdoblje 01.01.2022. - 31.12.2022.</t>
  </si>
  <si>
    <r>
      <rPr>
        <b/>
        <u/>
        <sz val="11"/>
        <color rgb="FF0070C0"/>
        <rFont val="Arial"/>
        <family val="2"/>
        <charset val="238"/>
      </rPr>
      <t>2019</t>
    </r>
    <r>
      <rPr>
        <sz val="10"/>
        <color rgb="FF0070C0"/>
        <rFont val="Arial"/>
        <family val="2"/>
        <charset val="238"/>
      </rPr>
      <t xml:space="preserve"> s</t>
    </r>
    <r>
      <rPr>
        <u/>
        <sz val="10"/>
        <color rgb="FF0070C0"/>
        <rFont val="Arial"/>
        <family val="2"/>
        <charset val="238"/>
      </rPr>
      <t>mještajnih jedinica</t>
    </r>
  </si>
  <si>
    <r>
      <rPr>
        <b/>
        <u/>
        <sz val="11"/>
        <color rgb="FF0070C0"/>
        <rFont val="Arial"/>
        <family val="2"/>
        <charset val="238"/>
      </rPr>
      <t xml:space="preserve">2020 </t>
    </r>
    <r>
      <rPr>
        <u/>
        <sz val="10"/>
        <color rgb="FF0070C0"/>
        <rFont val="Arial"/>
        <family val="2"/>
        <charset val="238"/>
      </rPr>
      <t>smještajnih jedinica</t>
    </r>
  </si>
  <si>
    <r>
      <rPr>
        <b/>
        <u/>
        <sz val="11"/>
        <color rgb="FF0070C0"/>
        <rFont val="Arial"/>
        <family val="2"/>
        <charset val="238"/>
      </rPr>
      <t>2021</t>
    </r>
    <r>
      <rPr>
        <u/>
        <sz val="10"/>
        <color rgb="FF0070C0"/>
        <rFont val="Arial"/>
        <family val="2"/>
        <charset val="238"/>
      </rPr>
      <t xml:space="preserve"> smještajnih jedinica</t>
    </r>
  </si>
  <si>
    <r>
      <rPr>
        <b/>
        <u/>
        <sz val="11"/>
        <color rgb="FF0070C0"/>
        <rFont val="Arial"/>
        <family val="2"/>
        <charset val="238"/>
      </rPr>
      <t xml:space="preserve">2022 </t>
    </r>
    <r>
      <rPr>
        <u/>
        <sz val="10"/>
        <color rgb="FF0070C0"/>
        <rFont val="Arial"/>
        <family val="2"/>
        <charset val="238"/>
      </rPr>
      <t>smještajnih jedinica</t>
    </r>
  </si>
  <si>
    <t xml:space="preserve">KAPACITET OSTVARENIH POREZNIH PRIHODA PO STANOVNIKU </t>
  </si>
  <si>
    <t xml:space="preserve">REFERENTNA VRIJEDNOST </t>
  </si>
  <si>
    <t>OPTIMALNI  iznos sredstva fiskalnog izravnanja (po jedinici)</t>
  </si>
  <si>
    <t xml:space="preserve">Udio jedinice u ukupnom optimalnom iznosu sredstava fiskalnog izravnanja </t>
  </si>
  <si>
    <t xml:space="preserve"> Udio zaokružen na 18 decimala</t>
  </si>
  <si>
    <t>4= xx</t>
  </si>
  <si>
    <t>7((5-6)*1,xx)</t>
  </si>
  <si>
    <t>10((8-9)*1,xx)</t>
  </si>
  <si>
    <t>13((11-12)*1,xx)</t>
  </si>
  <si>
    <t>16((14-15)*1,xx)</t>
  </si>
  <si>
    <t>19((17-18)*1,xx)</t>
  </si>
  <si>
    <t>22((20-21)*1,xx)</t>
  </si>
  <si>
    <t>26((23-24-25)+BSJ1*MI)*1,xx)</t>
  </si>
  <si>
    <t>30((27-28-29)+BSJ2*MI)*1,xx)</t>
  </si>
  <si>
    <t>34((31-32-33)+BSJ3*MI)*1,xx)</t>
  </si>
  <si>
    <t>38((335-36-37)+BSJ4*MI)*1,xx)</t>
  </si>
  <si>
    <t>BSJ1</t>
  </si>
  <si>
    <t>BSJ2</t>
  </si>
  <si>
    <t>BSJ3</t>
  </si>
  <si>
    <t>BSJ4</t>
  </si>
  <si>
    <t>P2(P1/s)</t>
  </si>
  <si>
    <t>P3(Ʃ P1 /Ʃ s)</t>
  </si>
  <si>
    <t>P4 ((P3-P2)*s;IF&lt;0 = 0)</t>
  </si>
  <si>
    <t>A(P4 / ƩP4 *100)</t>
  </si>
  <si>
    <t>Z(P4 / ƩP4)</t>
  </si>
  <si>
    <t>OPĆINA</t>
  </si>
  <si>
    <t>ANDRIJAŠEVCI</t>
  </si>
  <si>
    <t>ANTUNOVAC</t>
  </si>
  <si>
    <t>BABINA GREDA</t>
  </si>
  <si>
    <t>GRAD</t>
  </si>
  <si>
    <t>BAKAR</t>
  </si>
  <si>
    <t>BALE</t>
  </si>
  <si>
    <t>BARBAN</t>
  </si>
  <si>
    <t>BARILOVIĆ</t>
  </si>
  <si>
    <t>BAŠKA</t>
  </si>
  <si>
    <t>BAŠKA VODA</t>
  </si>
  <si>
    <t>BEBRINA</t>
  </si>
  <si>
    <t>BEDEKOVČINA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</si>
  <si>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</si>
  <si>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</si>
  <si>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</si>
  <si>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</si>
  <si>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</si>
  <si>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</si>
  <si>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</si>
  <si>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</si>
  <si>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BILJE</t>
  </si>
  <si>
    <t>BIOGRAD NA MORU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</si>
  <si>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</si>
  <si>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</si>
  <si>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</si>
  <si>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</si>
  <si>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</si>
  <si>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</si>
  <si>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</si>
  <si>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</si>
  <si>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</si>
  <si>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</si>
  <si>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BRESTOVAC</t>
  </si>
  <si>
    <t>BREZNICA</t>
  </si>
  <si>
    <t>BRINJE</t>
  </si>
  <si>
    <t>BROD MORAVICE</t>
  </si>
  <si>
    <t>BRODSKI STUPNIK</t>
  </si>
  <si>
    <t>BRTONIGLA</t>
  </si>
  <si>
    <t>BUDINŠČINA</t>
  </si>
  <si>
    <t>BUJE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</si>
  <si>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</si>
  <si>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</si>
  <si>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</si>
  <si>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</si>
  <si>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</si>
  <si>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</si>
  <si>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</si>
  <si>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</si>
  <si>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</si>
  <si>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</si>
  <si>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</si>
  <si>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</si>
  <si>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</si>
  <si>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</si>
  <si>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</si>
  <si>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</si>
  <si>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</si>
  <si>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</si>
  <si>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</si>
  <si>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</si>
  <si>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</si>
  <si>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</si>
  <si>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</si>
  <si>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DELNICE</t>
  </si>
  <si>
    <t>DESINIĆ</t>
  </si>
  <si>
    <t>DEŽANOVAC</t>
  </si>
  <si>
    <t>DICMO</t>
  </si>
  <si>
    <t>DOBRINJ</t>
  </si>
  <si>
    <t>DOMAŠINEC</t>
  </si>
  <si>
    <t>BRELA</t>
  </si>
  <si>
    <t>DONJA DUBRAVA</t>
  </si>
  <si>
    <t>DONJA STUBICA</t>
  </si>
  <si>
    <t>DONJA VOĆA</t>
  </si>
  <si>
    <t>DONJI ANDRIJEVCI</t>
  </si>
  <si>
    <t>DONJI KRALJEVEC</t>
  </si>
  <si>
    <t>DONJI KUKURUZARI</t>
  </si>
  <si>
    <t>DONJI LAPAC</t>
  </si>
  <si>
    <t>MARTIJANEC</t>
  </si>
  <si>
    <t>DONJI MIHOLJAC</t>
  </si>
  <si>
    <t>MUĆ</t>
  </si>
  <si>
    <t>PROLOŽAC</t>
  </si>
  <si>
    <t>DONJI VIDOVEC</t>
  </si>
  <si>
    <t>DRAGANIĆ</t>
  </si>
  <si>
    <t>DRAŽ</t>
  </si>
  <si>
    <t>DRENOVCI</t>
  </si>
  <si>
    <t>DRENJE</t>
  </si>
  <si>
    <t>DRNIŠ</t>
  </si>
  <si>
    <t>DRNJE</t>
  </si>
  <si>
    <t>DUBRAVA</t>
  </si>
  <si>
    <t>DUBROVNIK</t>
  </si>
  <si>
    <t>DUGA RESA</t>
  </si>
  <si>
    <t>DUGI RAT</t>
  </si>
  <si>
    <t>DUGO SELO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</si>
  <si>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</si>
  <si>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</si>
  <si>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</si>
  <si>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</si>
  <si>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</si>
  <si>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</si>
  <si>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</si>
  <si>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</si>
  <si>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</si>
  <si>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</si>
  <si>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</si>
  <si>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FERDINANDOVAC</t>
  </si>
  <si>
    <t>FERIČANCI</t>
  </si>
  <si>
    <t>FUŽINE</t>
  </si>
  <si>
    <t>GARČIN</t>
  </si>
  <si>
    <t>GAREŠNICA</t>
  </si>
  <si>
    <t>GENERALSKI STOL</t>
  </si>
  <si>
    <t>GLINA</t>
  </si>
  <si>
    <t>GOLA</t>
  </si>
  <si>
    <t>GORIČAN</t>
  </si>
  <si>
    <t>GORJANI</t>
  </si>
  <si>
    <t>GORNJA STUBICA</t>
  </si>
  <si>
    <t>GORNJI BOGIĆEVCI</t>
  </si>
  <si>
    <t>GORNJI KNEGINEC</t>
  </si>
  <si>
    <t>GOSPIĆ</t>
  </si>
  <si>
    <t>GRAČAC</t>
  </si>
  <si>
    <t>GRAČIŠĆE</t>
  </si>
  <si>
    <t>zg</t>
  </si>
  <si>
    <t>ZAGREB</t>
  </si>
  <si>
    <t>GRADAC</t>
  </si>
  <si>
    <t>GRADEC</t>
  </si>
  <si>
    <t>GRADINA</t>
  </si>
  <si>
    <t>GRADIŠTE</t>
  </si>
  <si>
    <t>GROŽNJAN</t>
  </si>
  <si>
    <t>GRUBIŠNO POLJE</t>
  </si>
  <si>
    <t>GUNDINCI</t>
  </si>
  <si>
    <t>GUNJA</t>
  </si>
  <si>
    <t>HERCEGOVAC</t>
  </si>
  <si>
    <t>HLEBINE</t>
  </si>
  <si>
    <t>HRAŠĆINA</t>
  </si>
  <si>
    <t>HRVACE</t>
  </si>
  <si>
    <t>HRVATSKA DUBICA</t>
  </si>
  <si>
    <t>HRVATSKA KOSTAJNICA</t>
  </si>
  <si>
    <t>BREZNIČKI HUM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</si>
  <si>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</si>
  <si>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</si>
  <si>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</si>
  <si>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</si>
  <si>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</si>
  <si>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</si>
  <si>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</si>
  <si>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</si>
  <si>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JAKOVLJE</t>
  </si>
  <si>
    <t>JAKŠIĆ</t>
  </si>
  <si>
    <t>JALŽABET</t>
  </si>
  <si>
    <t>JARMINA</t>
  </si>
  <si>
    <t>JASENICE</t>
  </si>
  <si>
    <t>JASENOVAC</t>
  </si>
  <si>
    <t>JASTREBARSKO</t>
  </si>
  <si>
    <t>JELENJE</t>
  </si>
  <si>
    <t>JELSA</t>
  </si>
  <si>
    <t>JOSIPDOL</t>
  </si>
  <si>
    <t>KALI</t>
  </si>
  <si>
    <t>KANFANAR</t>
  </si>
  <si>
    <t>KAPELA</t>
  </si>
  <si>
    <t>KAPTOL</t>
  </si>
  <si>
    <t>KARLOBAG</t>
  </si>
  <si>
    <t>KARLOVAC</t>
  </si>
  <si>
    <t>KASTAV</t>
  </si>
  <si>
    <t>KAŠTELA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</si>
  <si>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</si>
  <si>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</si>
  <si>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</si>
  <si>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</si>
  <si>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</si>
  <si>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</si>
  <si>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</si>
  <si>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</si>
  <si>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</si>
  <si>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</si>
  <si>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</si>
  <si>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</si>
  <si>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</si>
  <si>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</si>
  <si>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</si>
  <si>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</si>
  <si>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</si>
  <si>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</si>
  <si>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</si>
  <si>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</si>
  <si>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KOŠKA</t>
  </si>
  <si>
    <t>KOTORIBA</t>
  </si>
  <si>
    <t>KRALJEVEC NA SUTLI</t>
  </si>
  <si>
    <t>KRALJEVICA</t>
  </si>
  <si>
    <t>KRAPINA</t>
  </si>
  <si>
    <t>KRAPINSKE TOPLICE</t>
  </si>
  <si>
    <t>KRIŽ</t>
  </si>
  <si>
    <t>KRIŽEVCI</t>
  </si>
  <si>
    <t>KRK</t>
  </si>
  <si>
    <t>KRNJAK</t>
  </si>
  <si>
    <t>KRŠAN</t>
  </si>
  <si>
    <t>KULA NORINSKA</t>
  </si>
  <si>
    <t>KUTINA</t>
  </si>
  <si>
    <t>KUTJEVO</t>
  </si>
  <si>
    <t>LABIN</t>
  </si>
  <si>
    <t>LANIŠĆE</t>
  </si>
  <si>
    <t>LASINJA</t>
  </si>
  <si>
    <t>LASTOVO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</si>
  <si>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</si>
  <si>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</si>
  <si>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</si>
  <si>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</si>
  <si>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</si>
  <si>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</si>
  <si>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</si>
  <si>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</t>
  </si>
  <si>
    <t>LOBOR</t>
  </si>
  <si>
    <t>LOKVE</t>
  </si>
  <si>
    <t>LOVAS</t>
  </si>
  <si>
    <t>LOVINAC</t>
  </si>
  <si>
    <t>LOVRAN</t>
  </si>
  <si>
    <t>LOVREĆ</t>
  </si>
  <si>
    <t>LUDBREG</t>
  </si>
  <si>
    <t>LUKAČ</t>
  </si>
  <si>
    <t>LUPOGLAV</t>
  </si>
  <si>
    <t>LJUBEŠČICA</t>
  </si>
  <si>
    <t>MAČE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</si>
  <si>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</si>
  <si>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</si>
  <si>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</si>
  <si>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</si>
  <si>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</si>
  <si>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</si>
  <si>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</si>
  <si>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MARIJANCI</t>
  </si>
  <si>
    <t>MARINA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</si>
  <si>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</si>
  <si>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</si>
  <si>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</si>
  <si>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</si>
  <si>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</si>
  <si>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</si>
  <si>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</si>
  <si>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</si>
  <si>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</si>
  <si>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</si>
  <si>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PODRAVSKA MOSLAVINA</t>
  </si>
  <si>
    <t>MOŠĆENIČKA DRAGA</t>
  </si>
  <si>
    <t>MOTOVUN</t>
  </si>
  <si>
    <t>MRKOPALJ</t>
  </si>
  <si>
    <t>MURSKO SREDIŠĆE</t>
  </si>
  <si>
    <t>NAŠICE</t>
  </si>
  <si>
    <t>NEDELIŠĆE</t>
  </si>
  <si>
    <t>NEREŽIŠĆA</t>
  </si>
  <si>
    <t>NETRETIĆ</t>
  </si>
  <si>
    <t>NIN</t>
  </si>
  <si>
    <t>NOVA BUKOVICA</t>
  </si>
  <si>
    <t>NOVA GRADIŠKA</t>
  </si>
  <si>
    <t>NOVA KAPELA</t>
  </si>
  <si>
    <t>NOVA RAČA</t>
  </si>
  <si>
    <t>NOVALJA</t>
  </si>
  <si>
    <t>NOVI MAROF</t>
  </si>
  <si>
    <t>NOVI VINODOLSKI</t>
  </si>
  <si>
    <t>NOVIGRAD</t>
  </si>
  <si>
    <t>NOVIGRAD PODRAVSKI</t>
  </si>
  <si>
    <t>NOVSKA</t>
  </si>
  <si>
    <t>NUŠTAR</t>
  </si>
  <si>
    <t>NIJEMCI</t>
  </si>
  <si>
    <t>OBROVAC</t>
  </si>
  <si>
    <t>OGULIN</t>
  </si>
  <si>
    <t>PROMINA</t>
  </si>
  <si>
    <t>OKUČANI</t>
  </si>
  <si>
    <t>OMIŠ</t>
  </si>
  <si>
    <t>OMIŠALJ</t>
  </si>
  <si>
    <t>OPATIJA</t>
  </si>
  <si>
    <t>OPRISAVCI</t>
  </si>
  <si>
    <t>OPRTALJ</t>
  </si>
  <si>
    <t>OPUZEN</t>
  </si>
  <si>
    <t>ORAHOVICA</t>
  </si>
  <si>
    <t>OREBIĆ</t>
  </si>
  <si>
    <t>ORIOVAC</t>
  </si>
  <si>
    <t>BISKUPIJA</t>
  </si>
  <si>
    <t>OROSLAVJE</t>
  </si>
  <si>
    <t>OSIJEK</t>
  </si>
  <si>
    <t>OTOČAC</t>
  </si>
  <si>
    <t>OTOK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</si>
  <si>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</si>
  <si>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</si>
  <si>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</si>
  <si>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</si>
  <si>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</si>
  <si>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</si>
  <si>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</si>
  <si>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</si>
  <si>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</si>
  <si>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</si>
  <si>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</si>
  <si>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</si>
  <si>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</si>
  <si>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</si>
  <si>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PISAROVINA</t>
  </si>
  <si>
    <t>PITOMAČA</t>
  </si>
  <si>
    <t>PLAŠKI</t>
  </si>
  <si>
    <t>PLETERNICA</t>
  </si>
  <si>
    <t>PLOČE</t>
  </si>
  <si>
    <t>PODBABLJE</t>
  </si>
  <si>
    <t>PODCRKAVLJE</t>
  </si>
  <si>
    <t>PODGORA</t>
  </si>
  <si>
    <t>PODGORAČ</t>
  </si>
  <si>
    <t>PODSTRANA</t>
  </si>
  <si>
    <t>PODTUREN</t>
  </si>
  <si>
    <t>POJEZERJE</t>
  </si>
  <si>
    <t>POLAČA</t>
  </si>
  <si>
    <t>POLIČNIK</t>
  </si>
  <si>
    <t>POPOVAC</t>
  </si>
  <si>
    <t>POPOVAČA</t>
  </si>
  <si>
    <t>POREČ</t>
  </si>
  <si>
    <t>POSEDARJE</t>
  </si>
  <si>
    <t>POSTIRA</t>
  </si>
  <si>
    <t>POŽEGA</t>
  </si>
  <si>
    <t>PREGRADA</t>
  </si>
  <si>
    <t>PREKO</t>
  </si>
  <si>
    <t>PRELOG</t>
  </si>
  <si>
    <t>PRESEKA</t>
  </si>
  <si>
    <t>PRIMOŠTEN</t>
  </si>
  <si>
    <t>PUČIŠĆA</t>
  </si>
  <si>
    <t>PULA</t>
  </si>
  <si>
    <t>PUNAT</t>
  </si>
  <si>
    <t>PUNITOVCI</t>
  </si>
  <si>
    <t>PUŠĆA</t>
  </si>
  <si>
    <t>RAB</t>
  </si>
  <si>
    <t>RADOBOJ</t>
  </si>
  <si>
    <t>RAKOVICA</t>
  </si>
  <si>
    <t>RASINJA</t>
  </si>
  <si>
    <t>RAŠA</t>
  </si>
  <si>
    <t>RAVNA GORA</t>
  </si>
  <si>
    <t>RAŽANAC</t>
  </si>
  <si>
    <t>REŠETARI</t>
  </si>
  <si>
    <t>RIJEKA</t>
  </si>
  <si>
    <t>ROVINJ</t>
  </si>
  <si>
    <t>ROVIŠĆE</t>
  </si>
  <si>
    <t>RUGVICA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</si>
  <si>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</si>
  <si>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</si>
  <si>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</si>
  <si>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</si>
  <si>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</si>
  <si>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</si>
  <si>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</si>
  <si>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</si>
  <si>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</si>
  <si>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</si>
  <si>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SIBINJ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</si>
  <si>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</si>
  <si>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</si>
  <si>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</si>
  <si>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</si>
  <si>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</si>
  <si>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</si>
  <si>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</si>
  <si>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</si>
  <si>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</si>
  <si>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</si>
  <si>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</si>
  <si>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</si>
  <si>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</si>
  <si>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</si>
  <si>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</si>
  <si>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</si>
  <si>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</si>
  <si>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</si>
  <si>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</si>
  <si>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</si>
  <si>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</si>
  <si>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</si>
  <si>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</si>
  <si>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</si>
  <si>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STRIZIVOJNA</t>
  </si>
  <si>
    <t>STUBIČKE TOPLICE</t>
  </si>
  <si>
    <t>SUĆURAJ</t>
  </si>
  <si>
    <t>SUHOPOLJE</t>
  </si>
  <si>
    <t>SUKOŠAN</t>
  </si>
  <si>
    <t>SUNJA</t>
  </si>
  <si>
    <t>SUPETAR</t>
  </si>
  <si>
    <t>SVETI FILIP I JAKOV</t>
  </si>
  <si>
    <t>SVETI IVAN ZELINA</t>
  </si>
  <si>
    <t>SVETI KRIŽ ZAČRETJE</t>
  </si>
  <si>
    <t>SVETI LOVREČ</t>
  </si>
  <si>
    <t>SVETA NEDELJA</t>
  </si>
  <si>
    <t>SVETI PETAR U ŠUMI</t>
  </si>
  <si>
    <t>SVETVINČENAT</t>
  </si>
  <si>
    <t>SVETA NEDJELJA</t>
  </si>
  <si>
    <t>SVETI ĐURĐ</t>
  </si>
  <si>
    <t>SVETI ILIJA</t>
  </si>
  <si>
    <t>SVETI IVAN ŽABNO</t>
  </si>
  <si>
    <t>SVETI JURAJ NA BREGU</t>
  </si>
  <si>
    <t>SVETI MARTIN NA MURI</t>
  </si>
  <si>
    <t>SVETI PETAR OREHOVEC</t>
  </si>
  <si>
    <t>ŠESTANOVAC</t>
  </si>
  <si>
    <t>ŠIBENIK</t>
  </si>
  <si>
    <t>ŠKABRNJA</t>
  </si>
  <si>
    <t>ŠOLTA</t>
  </si>
  <si>
    <t>ŠPIŠIĆ BUKOVICA</t>
  </si>
  <si>
    <t>ŠTEFANJE</t>
  </si>
  <si>
    <t>ŠTRIGOVA</t>
  </si>
  <si>
    <t>TINJAN</t>
  </si>
  <si>
    <t>TISNO</t>
  </si>
  <si>
    <t>PLITVIČKA JEZERA</t>
  </si>
  <si>
    <t>TOMPOJEVCI</t>
  </si>
  <si>
    <t>TOPUSKO</t>
  </si>
  <si>
    <t>TORDINCI</t>
  </si>
  <si>
    <t>TOVARNIK</t>
  </si>
  <si>
    <t>TRILJ</t>
  </si>
  <si>
    <t>TRNAVA</t>
  </si>
  <si>
    <t>TRNOVEC BARTOLOVEČKI</t>
  </si>
  <si>
    <t>TROGIR</t>
  </si>
  <si>
    <t>TRPINJA</t>
  </si>
  <si>
    <t>TUHELJ</t>
  </si>
  <si>
    <t>UDBINA</t>
  </si>
  <si>
    <t>UMAG</t>
  </si>
  <si>
    <t>UNEŠIĆ</t>
  </si>
  <si>
    <t>VALPOVO</t>
  </si>
  <si>
    <t>VARAŽDIN</t>
  </si>
  <si>
    <t>VARAŽDINSKE TOPLICE</t>
  </si>
  <si>
    <t>VELA LUKA</t>
  </si>
  <si>
    <t>VELIKA</t>
  </si>
  <si>
    <t>VELIKA KOPANICA</t>
  </si>
  <si>
    <t>VELIKA LUDINA</t>
  </si>
  <si>
    <t>VELIKA PISANICA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</si>
  <si>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</si>
  <si>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</si>
  <si>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</si>
  <si>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</si>
  <si>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</si>
  <si>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</si>
  <si>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</si>
  <si>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</si>
  <si>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</si>
  <si>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</si>
  <si>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</si>
  <si>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</si>
  <si>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</si>
  <si>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</si>
  <si>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</si>
  <si>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</t>
  </si>
  <si>
    <t>VIŽINADA</t>
  </si>
  <si>
    <t>VOĆIN</t>
  </si>
  <si>
    <t>VODICE</t>
  </si>
  <si>
    <t>VODNJAN</t>
  </si>
  <si>
    <t>VOJNIĆ</t>
  </si>
  <si>
    <t>VRATIŠINEC</t>
  </si>
  <si>
    <t>VRBANJA</t>
  </si>
  <si>
    <t>VRBJE</t>
  </si>
  <si>
    <t>VRBNIK</t>
  </si>
  <si>
    <t>VRBOVEC</t>
  </si>
  <si>
    <t>VRBOVSKO</t>
  </si>
  <si>
    <t>GVOZD</t>
  </si>
  <si>
    <t>VRGORAC</t>
  </si>
  <si>
    <t>VRHOVINE</t>
  </si>
  <si>
    <t>VRLIKA</t>
  </si>
  <si>
    <t>VRPOLJE</t>
  </si>
  <si>
    <t>VRSAR</t>
  </si>
  <si>
    <t>VUKA</t>
  </si>
  <si>
    <t>VUKOVAR</t>
  </si>
  <si>
    <t>ZABOK</t>
  </si>
  <si>
    <t>ZADAR</t>
  </si>
  <si>
    <t>ZAGORSKA SELA</t>
  </si>
  <si>
    <t>ZAGVOZD</t>
  </si>
  <si>
    <t>ZAŽABLJE</t>
  </si>
  <si>
    <t>ZDENCI</t>
  </si>
  <si>
    <t>ZEMUNIK DONJI</t>
  </si>
  <si>
    <t>ZLATAR</t>
  </si>
  <si>
    <t>ZLATAR BISTRICA</t>
  </si>
  <si>
    <t>ZMIJAVCI</t>
  </si>
  <si>
    <t>ŽAKANJE</t>
  </si>
  <si>
    <t>ŽMINJ</t>
  </si>
  <si>
    <t>KRAŠIĆ</t>
  </si>
  <si>
    <t>ŽUPANJA</t>
  </si>
  <si>
    <t>OTOK.</t>
  </si>
  <si>
    <t>RAKOVEC</t>
  </si>
  <si>
    <t>NOVIGRAD.</t>
  </si>
  <si>
    <t>KOSTRENA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</si>
  <si>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</si>
  <si>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</si>
  <si>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</si>
  <si>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</si>
  <si>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</si>
  <si>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</si>
  <si>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</si>
  <si>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</si>
  <si>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</si>
  <si>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</si>
  <si>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</si>
  <si>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</si>
  <si>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JESENJE</t>
  </si>
  <si>
    <t>KUMROVEC</t>
  </si>
  <si>
    <t>NOVI GOLUBOVEC</t>
  </si>
  <si>
    <t>MAJUR</t>
  </si>
  <si>
    <t>RIBNIK</t>
  </si>
  <si>
    <t>TOUNJ</t>
  </si>
  <si>
    <t>VELIKI BUKOVEC</t>
  </si>
  <si>
    <t>KALINOVAC</t>
  </si>
  <si>
    <t>KALNIK</t>
  </si>
  <si>
    <t>NOVO VIRJE</t>
  </si>
  <si>
    <t>SEVERIN</t>
  </si>
  <si>
    <t>ŠANDROVAC</t>
  </si>
  <si>
    <t>VELIKA TRNOVITICA</t>
  </si>
  <si>
    <t>ZRINSKI TOPOLOVAC</t>
  </si>
  <si>
    <t>BUKOVLJE</t>
  </si>
  <si>
    <t>DRAGALIĆ</t>
  </si>
  <si>
    <t>GORNJA VRBA</t>
  </si>
  <si>
    <t>SIKIREVCI</t>
  </si>
  <si>
    <t>GALOVAC</t>
  </si>
  <si>
    <t>KUKLJICA</t>
  </si>
  <si>
    <t>POVLJANA</t>
  </si>
  <si>
    <t>PRIVLAKA</t>
  </si>
  <si>
    <t>TKON</t>
  </si>
  <si>
    <t>DONJA MOTIČINA</t>
  </si>
  <si>
    <t>MAGADENOVAC</t>
  </si>
  <si>
    <t>VLADISLAVCI</t>
  </si>
  <si>
    <t>PIROVAC</t>
  </si>
  <si>
    <t>ROGOZNICA</t>
  </si>
  <si>
    <t>PRIVLAKA.</t>
  </si>
  <si>
    <t>VOĐINCI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</si>
  <si>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</si>
  <si>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</si>
  <si>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</si>
  <si>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</si>
  <si>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</si>
  <si>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</si>
  <si>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</si>
  <si>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</si>
  <si>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</si>
  <si>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</si>
  <si>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KAROJBA</t>
  </si>
  <si>
    <t>KAŠTELIR-LABINCI</t>
  </si>
  <si>
    <t>DUBROVAČKO PRIMORJE</t>
  </si>
  <si>
    <t>JANJINA</t>
  </si>
  <si>
    <t>LUMBARDA</t>
  </si>
  <si>
    <t>TRPANJ</t>
  </si>
  <si>
    <t>ŽUPA DUBROVAČKA</t>
  </si>
  <si>
    <t>DEKANOVEC</t>
  </si>
  <si>
    <t>GORNJI MIHALJEVEC</t>
  </si>
  <si>
    <t>OREHOVICA</t>
  </si>
  <si>
    <t>STRAHONINEC</t>
  </si>
  <si>
    <t>SVETA MARIJA</t>
  </si>
  <si>
    <t>ŠENKOVEC</t>
  </si>
  <si>
    <t>JAGODNJAK</t>
  </si>
  <si>
    <t>MARKUŠICA</t>
  </si>
  <si>
    <t>NEGOSLAVCI</t>
  </si>
  <si>
    <t>ŠODOLOVCI</t>
  </si>
  <si>
    <t>PODRAVSKE SESVETE</t>
  </si>
  <si>
    <t>MURTER-KORNATI</t>
  </si>
  <si>
    <t>GORNJA RIJEKA</t>
  </si>
  <si>
    <t>FAŽANA</t>
  </si>
  <si>
    <t>PRIBISLAVEC</t>
  </si>
  <si>
    <t>BILICE</t>
  </si>
  <si>
    <t>KOLAN</t>
  </si>
  <si>
    <t>KAMANJE</t>
  </si>
  <si>
    <t>LOPAR</t>
  </si>
  <si>
    <t>VRSI</t>
  </si>
  <si>
    <t>TRIBUNJ</t>
  </si>
  <si>
    <t>ŠTITAR</t>
  </si>
  <si>
    <t>FUNTANA</t>
  </si>
  <si>
    <t>TAR-VABRIGA</t>
  </si>
  <si>
    <t>G/O/ZG</t>
  </si>
  <si>
    <t>MEĐUSUMA  ZA GRADOVE I OPĆINE</t>
  </si>
  <si>
    <t xml:space="preserve">UDIO  ŽUPANIJE U PRIKUPLJENOM PRIHODU OD POREZA NA DOHODAK </t>
  </si>
  <si>
    <t>Porez i prirez na dohodak ostvaren na području JLP(R)S za razdoblje  01.01.2013. - 31.12.2013.</t>
  </si>
  <si>
    <t>Porez  za izračun kapaciteta za razdoblje 01.01.2013. - 31.12.2013.</t>
  </si>
  <si>
    <t>Porez  za izračun kapaciteta za razdoblje 01.01.2014. - 31.12.2014.</t>
  </si>
  <si>
    <t>Porez  za izračun kapaciteta za razdoblje 01.01.2015. - 31.12.2015.</t>
  </si>
  <si>
    <t>Porez i prirez na dohodak ostvaren na području JLP(R)S za razdoblje 01.01.2016. - 31.12.2016.</t>
  </si>
  <si>
    <t>Porez  za izračun kapaciteta za razdoblje 01.01.2016. - 31.12.2016.</t>
  </si>
  <si>
    <t>Porez i prirez na dohodak ostvaren na području JLP(R)S za razdoblje 01.01.2017. - 31.12.2017.</t>
  </si>
  <si>
    <t>Porez  za izračun kapaciteta za razdoblje 01.01.2017. - 31.12.2017.</t>
  </si>
  <si>
    <t>KAPACITET OSTVARENIH POREZNIH PRIHODA PO STANOVNIKU (čl.6. st.3.)</t>
  </si>
  <si>
    <t>REFERENTNA VRIJEDNOST (čl.6. st.4.)</t>
  </si>
  <si>
    <t>Udio jedinice u ukupnom optimalnom iznosu sredstava fiskalnog izravnanja (čl.7. st.3.)</t>
  </si>
  <si>
    <t>7((5-6)*4)</t>
  </si>
  <si>
    <t>10((8-9)*4)</t>
  </si>
  <si>
    <t>13((11-12)*4)</t>
  </si>
  <si>
    <t>16((14-15)*4)</t>
  </si>
  <si>
    <t>19((17-18)*4)</t>
  </si>
  <si>
    <t>22(20-21)*4)</t>
  </si>
  <si>
    <t xml:space="preserve">Zagrebačka                      </t>
  </si>
  <si>
    <t xml:space="preserve">Krapinsko-zagorska              </t>
  </si>
  <si>
    <t xml:space="preserve">Sisačko-moslavačka              </t>
  </si>
  <si>
    <t xml:space="preserve">Karlovačka                      </t>
  </si>
  <si>
    <t xml:space="preserve">Varaždinska                     </t>
  </si>
  <si>
    <t xml:space="preserve">Koprivničko-križevačka  </t>
  </si>
  <si>
    <t xml:space="preserve">Bjelovarsko-bilogorska          </t>
  </si>
  <si>
    <t xml:space="preserve">Primorsko-goranska  </t>
  </si>
  <si>
    <t xml:space="preserve">Ličko-senjska                   </t>
  </si>
  <si>
    <t xml:space="preserve">Virovitičko-podravska           </t>
  </si>
  <si>
    <t xml:space="preserve">Požeško-slavonska               </t>
  </si>
  <si>
    <t xml:space="preserve">Brodsko-posavska                </t>
  </si>
  <si>
    <t xml:space="preserve">Zadarska  </t>
  </si>
  <si>
    <t xml:space="preserve">Osječko-baranjska               </t>
  </si>
  <si>
    <t xml:space="preserve">Šibensko-kninska  </t>
  </si>
  <si>
    <t xml:space="preserve">Vukovarsko-srijemska  </t>
  </si>
  <si>
    <t xml:space="preserve">Splitsko-dalmatinska            </t>
  </si>
  <si>
    <t xml:space="preserve">Istarska  </t>
  </si>
  <si>
    <t xml:space="preserve">Dubrovačko-neretvanska  </t>
  </si>
  <si>
    <t xml:space="preserve">Međimurska                      </t>
  </si>
  <si>
    <t>Ž</t>
  </si>
  <si>
    <t>MEĐUSUMA  ZA ŽUPANIJE</t>
  </si>
  <si>
    <t>SVEUKUPNO</t>
  </si>
  <si>
    <t>PROSJECI</t>
  </si>
  <si>
    <t>Broj stanovnika</t>
  </si>
  <si>
    <t>Suma  petogodišnjih prosjeka</t>
  </si>
  <si>
    <t>Prihod po stanovniku</t>
  </si>
  <si>
    <t>Zakonski multiplikator</t>
  </si>
  <si>
    <t>Referentna vrijednost</t>
  </si>
  <si>
    <t>4(3/2)</t>
  </si>
  <si>
    <t>6(5*4)</t>
  </si>
  <si>
    <t>Stanovnici</t>
  </si>
  <si>
    <t xml:space="preserve">Općine </t>
  </si>
  <si>
    <t>Gradovi</t>
  </si>
  <si>
    <t>Grad Zagreb</t>
  </si>
  <si>
    <t>Općine  i Gradovi</t>
  </si>
  <si>
    <t xml:space="preserve">OPćine </t>
  </si>
  <si>
    <t>Općine, Gradovi i Grad Zagreb</t>
  </si>
  <si>
    <t>Županije( bez ZG)</t>
  </si>
  <si>
    <t>Naziv jedinice</t>
  </si>
  <si>
    <t>zap id</t>
  </si>
  <si>
    <t xml:space="preserve">ŽUPANIJA </t>
  </si>
  <si>
    <t xml:space="preserve">ZAGREBAČKA                      </t>
  </si>
  <si>
    <t xml:space="preserve">KRAPINSKO-ZAGORSKA              </t>
  </si>
  <si>
    <t xml:space="preserve">SISAČKO-MOSLAVAČKA              </t>
  </si>
  <si>
    <t xml:space="preserve">KARLOVAČKA                      </t>
  </si>
  <si>
    <t xml:space="preserve">VARAŽDINSKA                     </t>
  </si>
  <si>
    <t xml:space="preserve">KOPRIVNIČKO-KRIŽEVAČKA  </t>
  </si>
  <si>
    <t xml:space="preserve">BJELOVARSKO-BILOGORSKA          </t>
  </si>
  <si>
    <t xml:space="preserve">PRIMORSKO-GORANSKA  </t>
  </si>
  <si>
    <t xml:space="preserve">LIČKO-SENJSKA                   </t>
  </si>
  <si>
    <t xml:space="preserve">VIROVITIČKO-PODRAVSKA           </t>
  </si>
  <si>
    <t xml:space="preserve">POŽEŠKO-SLAVONSKA               </t>
  </si>
  <si>
    <t xml:space="preserve">BRODSKO-POSAVSKA                </t>
  </si>
  <si>
    <t xml:space="preserve">ZADARSKA  </t>
  </si>
  <si>
    <t xml:space="preserve">OSJEČKO-BARANJSKA               </t>
  </si>
  <si>
    <t xml:space="preserve">ŠIBENSKO-KNINSKA  </t>
  </si>
  <si>
    <t xml:space="preserve">VUKOVARSKO-SRIJEMSKA  </t>
  </si>
  <si>
    <t xml:space="preserve">SPLITSKO-DALMATINSKA            </t>
  </si>
  <si>
    <t xml:space="preserve">ISTARSKA  </t>
  </si>
  <si>
    <t xml:space="preserve">DUBROVAČKO-NERETVANSKA  </t>
  </si>
  <si>
    <t xml:space="preserve">MEĐIMURSKA                      </t>
  </si>
  <si>
    <t>RB u odluci</t>
  </si>
  <si>
    <t>O/G/Ž</t>
  </si>
  <si>
    <t>Izračun udjela jedinica u ukupnom iznosu sredstava fiskalnog izravnanja u 2024. temeljem Zakona o financiranju jedinica lokalne i područne (regionalne) samouprave (NN 127/17, 138/20 i 151/22)</t>
  </si>
  <si>
    <t>TEČAJ</t>
  </si>
  <si>
    <t>- iznosi u eurima</t>
  </si>
  <si>
    <t>Porez i prirez na dohodak ostvaren na području JLP(R)S za razdoblje 01.01.2023. - 31.12.2023.</t>
  </si>
  <si>
    <t xml:space="preserve">Porez i prirez na dohodak ostvaren na području JLP(R)S za razdoblje 01.01.2023. - 31.12.2023. od najma, zakupa, iznajmljivanja stanova soba i postelja putnicima i turistima - paušalno (šifra 1511) </t>
  </si>
  <si>
    <t>Porez i prirez za izračun kapaciteta za razdoblje 01.01.2023. - 31.12.2023.</t>
  </si>
  <si>
    <t>PRIREZ  za razdoblje 01.01.2023. - 31.12.2023.</t>
  </si>
  <si>
    <t>BSJ5</t>
  </si>
  <si>
    <t xml:space="preserve">Udio jedinice u ukupnim sredstvima fiskalnog izravnanja u 2025. godini  </t>
  </si>
  <si>
    <r>
      <rPr>
        <b/>
        <u/>
        <sz val="11"/>
        <color rgb="FF0070C0"/>
        <rFont val="Arial"/>
        <family val="2"/>
        <charset val="238"/>
      </rPr>
      <t>2023</t>
    </r>
    <r>
      <rPr>
        <u/>
        <sz val="10"/>
        <color rgb="FF0070C0"/>
        <rFont val="Arial"/>
        <family val="2"/>
        <charset val="238"/>
      </rPr>
      <t xml:space="preserve"> smještajnih jedinica</t>
    </r>
  </si>
  <si>
    <r>
      <rPr>
        <b/>
        <u/>
        <sz val="11"/>
        <color rgb="FF0070C0"/>
        <rFont val="Arial"/>
        <family val="2"/>
        <charset val="238"/>
      </rPr>
      <t>2024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u/>
        <sz val="10"/>
        <color rgb="FF0070C0"/>
        <rFont val="Arial"/>
        <family val="2"/>
        <charset val="238"/>
      </rPr>
      <t>smještajnih jedinica</t>
    </r>
  </si>
  <si>
    <t>BSJ6</t>
  </si>
  <si>
    <t>38((35-36-37)+BSJ4*MI)*1,xx)</t>
  </si>
  <si>
    <t>42((39-40-41)+BSJ5*MI)*1,xx)</t>
  </si>
  <si>
    <t>PROSJEČAN PRIHOD OD POREZA i PRIREZA NA DOHODAK ZA PERIOD  2019. - 2023. (po jedinici)</t>
  </si>
  <si>
    <t>P1((42+38+34+30+26)/5 god)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</si>
</sst>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;\-\ #,##0"/>
    <numFmt numFmtId="165" formatCode="#,##0.0;\-\ #,##0.0"/>
    <numFmt numFmtId="166" formatCode="#,##0.000;\-\ #,##0.000"/>
    <numFmt numFmtId="167" formatCode="0_ ;\-0\ "/>
    <numFmt numFmtId="168" formatCode="_-* #,##0.00\ _k_n_-;\-* #,##0.00\ _k_n_-;_-* &quot;-&quot;??\ _k_n_-;_-@_-"/>
    <numFmt numFmtId="169" formatCode="#,##0_ ;\-#,##0\ "/>
    <numFmt numFmtId="170" formatCode="[$-101041A]General"/>
    <numFmt numFmtId="171" formatCode="[$-1010409]#,##0;\-#,##0"/>
    <numFmt numFmtId="172" formatCode="0.00000%"/>
    <numFmt numFmtId="173" formatCode="#,##0.000000000000000000"/>
    <numFmt numFmtId="174" formatCode="0.0000000%"/>
    <numFmt numFmtId="175" formatCode="#,##0.0000000000000000;\-\ #,##0.0000000000000000"/>
    <numFmt numFmtId="176" formatCode="0.0%"/>
    <numFmt numFmtId="177" formatCode="0.000000000%"/>
    <numFmt numFmtId="178" formatCode="0.0000000000000%"/>
    <numFmt numFmtId="179" formatCode="#,##0.0000000000000000"/>
    <numFmt numFmtId="180" formatCode="[$-1010409]#,##0.00;\-#,##0.00"/>
    <numFmt numFmtId="181" formatCode="0.00_ ;\-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b/>
      <u/>
      <sz val="11"/>
      <color rgb="FF0070C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u/>
      <sz val="10"/>
      <color rgb="FF0070C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4"/>
      <color rgb="FF0070C0"/>
      <name val="Arial"/>
      <family val="2"/>
      <charset val="238"/>
    </font>
    <font>
      <b/>
      <u/>
      <sz val="18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color rgb="FF0070C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u/>
      <sz val="10"/>
      <color rgb="FF0070C0"/>
      <name val="Arial"/>
      <family val="2"/>
      <charset val="238"/>
    </font>
    <font>
      <u/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rgb="FF00B050"/>
      <name val="Arial"/>
      <family val="2"/>
      <charset val="238"/>
    </font>
    <font>
      <sz val="9"/>
      <color rgb="FF0070C0"/>
      <name val="Arial"/>
      <family val="2"/>
      <charset val="238"/>
    </font>
    <font>
      <b/>
      <i/>
      <sz val="11"/>
      <color rgb="FF0070C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7" fillId="0" borderId="0"/>
    <xf numFmtId="168" fontId="1" fillId="0" borderId="0" applyFont="0" applyFill="0" applyBorder="0" applyAlignment="0" applyProtection="0"/>
    <xf numFmtId="0" fontId="17" fillId="0" borderId="0"/>
  </cellStyleXfs>
  <cellXfs count="19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12" fillId="0" borderId="0" xfId="0" applyFont="1" applyAlignment="1"/>
    <xf numFmtId="0" fontId="5" fillId="0" borderId="0" xfId="0" quotePrefix="1" applyFont="1"/>
    <xf numFmtId="164" fontId="8" fillId="0" borderId="0" xfId="0" applyNumberFormat="1" applyFont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3" fillId="0" borderId="0" xfId="0" quotePrefix="1" applyFont="1"/>
    <xf numFmtId="164" fontId="9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center"/>
    </xf>
    <xf numFmtId="167" fontId="8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/>
    </xf>
    <xf numFmtId="0" fontId="18" fillId="0" borderId="4" xfId="3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20" fillId="0" borderId="7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2" fillId="0" borderId="4" xfId="0" applyFont="1" applyFill="1" applyBorder="1" applyAlignment="1">
      <alignment horizontal="center" vertical="center" wrapText="1"/>
    </xf>
    <xf numFmtId="169" fontId="22" fillId="0" borderId="4" xfId="4" applyNumberFormat="1" applyFont="1" applyFill="1" applyBorder="1" applyAlignment="1">
      <alignment horizontal="center" vertical="center" wrapText="1"/>
    </xf>
    <xf numFmtId="169" fontId="22" fillId="0" borderId="6" xfId="4" applyNumberFormat="1" applyFont="1" applyFill="1" applyBorder="1" applyAlignment="1">
      <alignment horizontal="center" vertical="center" wrapText="1"/>
    </xf>
    <xf numFmtId="169" fontId="23" fillId="0" borderId="4" xfId="4" applyNumberFormat="1" applyFont="1" applyFill="1" applyBorder="1" applyAlignment="1">
      <alignment horizontal="center" vertical="center" wrapText="1"/>
    </xf>
    <xf numFmtId="169" fontId="22" fillId="0" borderId="10" xfId="4" applyNumberFormat="1" applyFont="1" applyFill="1" applyBorder="1" applyAlignment="1">
      <alignment horizontal="center" vertical="center" wrapText="1"/>
    </xf>
    <xf numFmtId="169" fontId="22" fillId="0" borderId="11" xfId="4" applyNumberFormat="1" applyFont="1" applyFill="1" applyBorder="1" applyAlignment="1">
      <alignment horizontal="center" vertical="center" wrapText="1"/>
    </xf>
    <xf numFmtId="169" fontId="23" fillId="0" borderId="9" xfId="4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3" fillId="0" borderId="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70" fontId="3" fillId="0" borderId="12" xfId="0" applyNumberFormat="1" applyFont="1" applyFill="1" applyBorder="1" applyAlignment="1">
      <alignment horizontal="center" vertical="top" wrapText="1"/>
    </xf>
    <xf numFmtId="0" fontId="3" fillId="0" borderId="12" xfId="3" applyFont="1" applyFill="1" applyBorder="1" applyAlignment="1">
      <alignment horizontal="right" wrapText="1"/>
    </xf>
    <xf numFmtId="0" fontId="3" fillId="0" borderId="12" xfId="3" applyFont="1" applyFill="1" applyBorder="1" applyAlignment="1">
      <alignment wrapText="1"/>
    </xf>
    <xf numFmtId="171" fontId="3" fillId="0" borderId="12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5" fillId="0" borderId="13" xfId="0" applyNumberFormat="1" applyFont="1" applyFill="1" applyBorder="1" applyAlignment="1">
      <alignment horizontal="right"/>
    </xf>
    <xf numFmtId="3" fontId="5" fillId="0" borderId="14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24" fillId="0" borderId="0" xfId="5" applyFont="1" applyFill="1" applyBorder="1" applyAlignment="1">
      <alignment wrapText="1"/>
    </xf>
    <xf numFmtId="0" fontId="17" fillId="0" borderId="0" xfId="5"/>
    <xf numFmtId="4" fontId="5" fillId="0" borderId="15" xfId="0" applyNumberFormat="1" applyFont="1" applyFill="1" applyBorder="1" applyAlignment="1">
      <alignment horizontal="right"/>
    </xf>
    <xf numFmtId="4" fontId="6" fillId="0" borderId="16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172" fontId="3" fillId="0" borderId="0" xfId="1" applyNumberFormat="1" applyFont="1" applyFill="1" applyBorder="1" applyAlignment="1">
      <alignment horizontal="right"/>
    </xf>
    <xf numFmtId="173" fontId="4" fillId="0" borderId="0" xfId="0" applyNumberFormat="1" applyFont="1"/>
    <xf numFmtId="170" fontId="3" fillId="0" borderId="0" xfId="0" applyNumberFormat="1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right" wrapText="1"/>
    </xf>
    <xf numFmtId="0" fontId="3" fillId="0" borderId="13" xfId="3" applyFont="1" applyFill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4" fontId="5" fillId="2" borderId="17" xfId="0" applyNumberFormat="1" applyFont="1" applyFill="1" applyBorder="1" applyAlignment="1">
      <alignment horizontal="right" vertical="center" wrapText="1"/>
    </xf>
    <xf numFmtId="164" fontId="22" fillId="2" borderId="17" xfId="0" applyNumberFormat="1" applyFont="1" applyFill="1" applyBorder="1" applyAlignment="1">
      <alignment horizontal="right" vertical="center" wrapText="1"/>
    </xf>
    <xf numFmtId="0" fontId="3" fillId="0" borderId="17" xfId="0" applyFont="1" applyBorder="1"/>
    <xf numFmtId="0" fontId="4" fillId="0" borderId="17" xfId="0" applyFont="1" applyBorder="1"/>
    <xf numFmtId="164" fontId="25" fillId="2" borderId="17" xfId="0" applyNumberFormat="1" applyFont="1" applyFill="1" applyBorder="1" applyAlignment="1">
      <alignment horizontal="right" vertical="center" wrapText="1"/>
    </xf>
    <xf numFmtId="164" fontId="3" fillId="2" borderId="17" xfId="0" applyNumberFormat="1" applyFont="1" applyFill="1" applyBorder="1" applyAlignment="1">
      <alignment horizontal="right" vertical="center" wrapText="1"/>
    </xf>
    <xf numFmtId="164" fontId="12" fillId="2" borderId="17" xfId="0" applyNumberFormat="1" applyFont="1" applyFill="1" applyBorder="1" applyAlignment="1">
      <alignment horizontal="right" vertical="center" wrapText="1"/>
    </xf>
    <xf numFmtId="165" fontId="3" fillId="2" borderId="17" xfId="0" applyNumberFormat="1" applyFont="1" applyFill="1" applyBorder="1" applyAlignment="1">
      <alignment horizontal="right" vertical="center" wrapText="1"/>
    </xf>
    <xf numFmtId="174" fontId="3" fillId="2" borderId="17" xfId="1" applyNumberFormat="1" applyFont="1" applyFill="1" applyBorder="1" applyAlignment="1">
      <alignment horizontal="right" vertical="center" wrapText="1"/>
    </xf>
    <xf numFmtId="175" fontId="3" fillId="2" borderId="17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12" fillId="0" borderId="0" xfId="0" applyFont="1" applyBorder="1"/>
    <xf numFmtId="4" fontId="12" fillId="0" borderId="0" xfId="0" applyNumberFormat="1" applyFont="1" applyBorder="1"/>
    <xf numFmtId="4" fontId="4" fillId="0" borderId="0" xfId="0" applyNumberFormat="1" applyFont="1" applyBorder="1"/>
    <xf numFmtId="9" fontId="4" fillId="0" borderId="0" xfId="1" applyFont="1" applyBorder="1"/>
    <xf numFmtId="176" fontId="4" fillId="0" borderId="0" xfId="1" applyNumberFormat="1" applyFont="1" applyBorder="1"/>
    <xf numFmtId="4" fontId="3" fillId="0" borderId="12" xfId="0" applyNumberFormat="1" applyFont="1" applyFill="1" applyBorder="1" applyAlignment="1">
      <alignment horizontal="right"/>
    </xf>
    <xf numFmtId="3" fontId="12" fillId="0" borderId="13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71" fontId="26" fillId="0" borderId="12" xfId="0" applyNumberFormat="1" applyFont="1" applyFill="1" applyBorder="1" applyAlignment="1">
      <alignment horizontal="right" wrapText="1"/>
    </xf>
    <xf numFmtId="164" fontId="3" fillId="0" borderId="12" xfId="0" applyNumberFormat="1" applyFont="1" applyFill="1" applyBorder="1" applyAlignment="1">
      <alignment horizontal="right" vertical="top" wrapText="1"/>
    </xf>
    <xf numFmtId="164" fontId="5" fillId="0" borderId="12" xfId="0" applyNumberFormat="1" applyFont="1" applyFill="1" applyBorder="1" applyAlignment="1">
      <alignment horizontal="right" vertical="top" wrapText="1"/>
    </xf>
    <xf numFmtId="164" fontId="5" fillId="0" borderId="18" xfId="0" applyNumberFormat="1" applyFont="1" applyFill="1" applyBorder="1" applyAlignment="1">
      <alignment horizontal="right" vertical="top" wrapText="1"/>
    </xf>
    <xf numFmtId="164" fontId="6" fillId="0" borderId="12" xfId="0" applyNumberFormat="1" applyFont="1" applyFill="1" applyBorder="1" applyAlignment="1">
      <alignment horizontal="right" vertical="top" wrapText="1"/>
    </xf>
    <xf numFmtId="164" fontId="5" fillId="0" borderId="19" xfId="0" applyNumberFormat="1" applyFont="1" applyFill="1" applyBorder="1" applyAlignment="1">
      <alignment horizontal="right" vertical="top" wrapText="1"/>
    </xf>
    <xf numFmtId="164" fontId="5" fillId="0" borderId="20" xfId="0" applyNumberFormat="1" applyFont="1" applyFill="1" applyBorder="1" applyAlignment="1">
      <alignment horizontal="right" vertical="top" wrapText="1"/>
    </xf>
    <xf numFmtId="4" fontId="6" fillId="0" borderId="21" xfId="0" applyNumberFormat="1" applyFont="1" applyFill="1" applyBorder="1" applyAlignment="1">
      <alignment horizontal="right" vertical="top" wrapText="1"/>
    </xf>
    <xf numFmtId="4" fontId="5" fillId="0" borderId="12" xfId="0" applyNumberFormat="1" applyFont="1" applyFill="1" applyBorder="1" applyAlignment="1">
      <alignment horizontal="right" vertical="top" wrapText="1"/>
    </xf>
    <xf numFmtId="3" fontId="27" fillId="0" borderId="0" xfId="2" applyNumberFormat="1" applyFont="1" applyFill="1" applyBorder="1" applyAlignment="1"/>
    <xf numFmtId="3" fontId="28" fillId="0" borderId="0" xfId="2" applyNumberFormat="1" applyFont="1" applyFill="1" applyBorder="1" applyAlignment="1"/>
    <xf numFmtId="3" fontId="29" fillId="0" borderId="0" xfId="2" applyNumberFormat="1" applyFont="1" applyFill="1" applyBorder="1" applyAlignment="1"/>
    <xf numFmtId="168" fontId="3" fillId="0" borderId="0" xfId="4" applyFont="1"/>
    <xf numFmtId="168" fontId="5" fillId="0" borderId="0" xfId="4" applyFont="1"/>
    <xf numFmtId="168" fontId="6" fillId="0" borderId="0" xfId="4" applyFont="1"/>
    <xf numFmtId="168" fontId="5" fillId="0" borderId="15" xfId="4" applyFont="1" applyBorder="1"/>
    <xf numFmtId="4" fontId="6" fillId="0" borderId="0" xfId="4" applyNumberFormat="1" applyFont="1"/>
    <xf numFmtId="4" fontId="5" fillId="0" borderId="0" xfId="4" applyNumberFormat="1" applyFont="1"/>
    <xf numFmtId="164" fontId="18" fillId="2" borderId="17" xfId="0" applyNumberFormat="1" applyFont="1" applyFill="1" applyBorder="1" applyAlignment="1">
      <alignment horizontal="right" vertical="center" wrapText="1"/>
    </xf>
    <xf numFmtId="164" fontId="19" fillId="2" borderId="17" xfId="0" applyNumberFormat="1" applyFont="1" applyFill="1" applyBorder="1" applyAlignment="1">
      <alignment horizontal="right" vertical="center" wrapText="1"/>
    </xf>
    <xf numFmtId="164" fontId="30" fillId="2" borderId="17" xfId="0" applyNumberFormat="1" applyFont="1" applyFill="1" applyBorder="1" applyAlignment="1">
      <alignment horizontal="right" vertical="center" wrapText="1"/>
    </xf>
    <xf numFmtId="4" fontId="30" fillId="2" borderId="17" xfId="0" applyNumberFormat="1" applyFont="1" applyFill="1" applyBorder="1" applyAlignment="1">
      <alignment horizontal="right" vertical="center" wrapText="1"/>
    </xf>
    <xf numFmtId="4" fontId="19" fillId="2" borderId="17" xfId="0" applyNumberFormat="1" applyFont="1" applyFill="1" applyBorder="1" applyAlignment="1">
      <alignment horizontal="right" vertical="center" wrapText="1"/>
    </xf>
    <xf numFmtId="177" fontId="19" fillId="2" borderId="17" xfId="1" applyNumberFormat="1" applyFont="1" applyFill="1" applyBorder="1" applyAlignment="1">
      <alignment horizontal="right" vertical="center" wrapText="1"/>
    </xf>
    <xf numFmtId="173" fontId="19" fillId="2" borderId="17" xfId="0" applyNumberFormat="1" applyFont="1" applyFill="1" applyBorder="1" applyAlignment="1">
      <alignment horizontal="right" vertical="center" wrapText="1"/>
    </xf>
    <xf numFmtId="3" fontId="19" fillId="0" borderId="17" xfId="0" applyNumberFormat="1" applyFont="1" applyBorder="1" applyAlignment="1">
      <alignment vertical="center"/>
    </xf>
    <xf numFmtId="164" fontId="3" fillId="0" borderId="17" xfId="0" applyNumberFormat="1" applyFont="1" applyBorder="1"/>
    <xf numFmtId="164" fontId="3" fillId="0" borderId="22" xfId="0" applyNumberFormat="1" applyFont="1" applyBorder="1"/>
    <xf numFmtId="164" fontId="12" fillId="0" borderId="22" xfId="0" applyNumberFormat="1" applyFont="1" applyBorder="1"/>
    <xf numFmtId="164" fontId="5" fillId="0" borderId="22" xfId="0" applyNumberFormat="1" applyFont="1" applyBorder="1"/>
    <xf numFmtId="4" fontId="30" fillId="0" borderId="22" xfId="0" applyNumberFormat="1" applyFont="1" applyBorder="1" applyAlignment="1">
      <alignment vertical="center"/>
    </xf>
    <xf numFmtId="4" fontId="19" fillId="0" borderId="22" xfId="0" applyNumberFormat="1" applyFont="1" applyBorder="1" applyAlignment="1">
      <alignment vertical="center"/>
    </xf>
    <xf numFmtId="3" fontId="19" fillId="0" borderId="22" xfId="0" applyNumberFormat="1" applyFont="1" applyBorder="1" applyAlignment="1">
      <alignment vertical="center"/>
    </xf>
    <xf numFmtId="178" fontId="19" fillId="0" borderId="17" xfId="1" applyNumberFormat="1" applyFont="1" applyBorder="1" applyAlignment="1">
      <alignment vertical="center"/>
    </xf>
    <xf numFmtId="173" fontId="19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2" fillId="0" borderId="0" xfId="0" applyFont="1"/>
    <xf numFmtId="0" fontId="5" fillId="0" borderId="4" xfId="0" applyFont="1" applyBorder="1" applyAlignment="1">
      <alignment horizontal="center"/>
    </xf>
    <xf numFmtId="0" fontId="3" fillId="0" borderId="4" xfId="3" applyFont="1" applyFill="1" applyBorder="1" applyAlignment="1">
      <alignment horizontal="center" wrapText="1"/>
    </xf>
    <xf numFmtId="0" fontId="12" fillId="0" borderId="4" xfId="3" applyFont="1" applyFill="1" applyBorder="1" applyAlignment="1">
      <alignment horizontal="center" wrapText="1"/>
    </xf>
    <xf numFmtId="3" fontId="19" fillId="0" borderId="4" xfId="0" applyNumberFormat="1" applyFont="1" applyBorder="1" applyAlignment="1">
      <alignment horizontal="center" vertical="center"/>
    </xf>
    <xf numFmtId="0" fontId="3" fillId="0" borderId="0" xfId="3" applyFont="1" applyFill="1" applyBorder="1" applyAlignment="1">
      <alignment wrapText="1"/>
    </xf>
    <xf numFmtId="179" fontId="3" fillId="0" borderId="0" xfId="3" applyNumberFormat="1" applyFont="1" applyFill="1" applyBorder="1" applyAlignment="1">
      <alignment wrapText="1"/>
    </xf>
    <xf numFmtId="3" fontId="19" fillId="0" borderId="4" xfId="0" applyNumberFormat="1" applyFont="1" applyBorder="1" applyAlignment="1">
      <alignment horizontal="center"/>
    </xf>
    <xf numFmtId="0" fontId="19" fillId="0" borderId="4" xfId="3" applyFont="1" applyFill="1" applyBorder="1" applyAlignment="1">
      <alignment horizontal="center" wrapText="1"/>
    </xf>
    <xf numFmtId="0" fontId="30" fillId="0" borderId="4" xfId="3" applyFont="1" applyFill="1" applyBorder="1" applyAlignment="1">
      <alignment horizontal="center" wrapText="1"/>
    </xf>
    <xf numFmtId="3" fontId="19" fillId="0" borderId="0" xfId="0" applyNumberFormat="1" applyFont="1" applyBorder="1" applyAlignment="1">
      <alignment horizontal="center"/>
    </xf>
    <xf numFmtId="171" fontId="3" fillId="0" borderId="0" xfId="0" applyNumberFormat="1" applyFont="1"/>
    <xf numFmtId="3" fontId="31" fillId="0" borderId="23" xfId="2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3" fillId="0" borderId="4" xfId="3" applyFont="1" applyFill="1" applyBorder="1" applyAlignment="1">
      <alignment wrapText="1"/>
    </xf>
    <xf numFmtId="4" fontId="31" fillId="0" borderId="23" xfId="2" applyNumberFormat="1" applyFont="1" applyFill="1" applyBorder="1" applyAlignment="1">
      <alignment wrapText="1"/>
    </xf>
    <xf numFmtId="168" fontId="32" fillId="0" borderId="4" xfId="4" applyNumberFormat="1" applyFont="1" applyBorder="1" applyAlignment="1"/>
    <xf numFmtId="180" fontId="5" fillId="0" borderId="4" xfId="0" applyNumberFormat="1" applyFont="1" applyBorder="1"/>
    <xf numFmtId="180" fontId="33" fillId="0" borderId="4" xfId="0" applyNumberFormat="1" applyFont="1" applyBorder="1"/>
    <xf numFmtId="0" fontId="34" fillId="0" borderId="0" xfId="0" applyFont="1"/>
    <xf numFmtId="3" fontId="31" fillId="0" borderId="12" xfId="2" applyNumberFormat="1" applyFont="1" applyFill="1" applyBorder="1" applyAlignment="1">
      <alignment wrapText="1"/>
    </xf>
    <xf numFmtId="3" fontId="30" fillId="0" borderId="0" xfId="2" applyNumberFormat="1" applyFont="1" applyFill="1" applyBorder="1" applyAlignment="1">
      <alignment wrapText="1"/>
    </xf>
    <xf numFmtId="3" fontId="7" fillId="0" borderId="4" xfId="2" applyNumberFormat="1" applyFont="1" applyBorder="1"/>
    <xf numFmtId="3" fontId="7" fillId="0" borderId="24" xfId="2" applyNumberFormat="1" applyFont="1" applyBorder="1"/>
    <xf numFmtId="3" fontId="7" fillId="0" borderId="5" xfId="2" applyNumberFormat="1" applyFont="1" applyBorder="1"/>
    <xf numFmtId="4" fontId="5" fillId="0" borderId="4" xfId="0" applyNumberFormat="1" applyFont="1" applyFill="1" applyBorder="1" applyAlignment="1">
      <alignment horizontal="right"/>
    </xf>
    <xf numFmtId="0" fontId="31" fillId="0" borderId="4" xfId="2" applyFont="1" applyFill="1" applyBorder="1" applyAlignment="1">
      <alignment wrapText="1"/>
    </xf>
    <xf numFmtId="0" fontId="31" fillId="3" borderId="24" xfId="2" applyFont="1" applyFill="1" applyBorder="1" applyAlignment="1">
      <alignment wrapText="1"/>
    </xf>
    <xf numFmtId="0" fontId="31" fillId="3" borderId="4" xfId="2" applyFont="1" applyFill="1" applyBorder="1" applyAlignment="1">
      <alignment wrapText="1"/>
    </xf>
    <xf numFmtId="0" fontId="31" fillId="3" borderId="4" xfId="2" applyNumberFormat="1" applyFont="1" applyFill="1" applyBorder="1" applyAlignment="1">
      <alignment wrapText="1"/>
    </xf>
    <xf numFmtId="0" fontId="31" fillId="0" borderId="5" xfId="2" applyFont="1" applyFill="1" applyBorder="1" applyAlignment="1">
      <alignment wrapText="1"/>
    </xf>
    <xf numFmtId="180" fontId="5" fillId="0" borderId="4" xfId="0" applyNumberFormat="1" applyFont="1" applyFill="1" applyBorder="1"/>
    <xf numFmtId="3" fontId="5" fillId="0" borderId="4" xfId="0" applyNumberFormat="1" applyFont="1" applyFill="1" applyBorder="1" applyAlignment="1">
      <alignment horizontal="right"/>
    </xf>
    <xf numFmtId="0" fontId="12" fillId="0" borderId="0" xfId="0" applyFont="1"/>
    <xf numFmtId="3" fontId="4" fillId="0" borderId="0" xfId="0" applyNumberFormat="1" applyFont="1"/>
    <xf numFmtId="4" fontId="4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36" fillId="0" borderId="0" xfId="0" applyFont="1" applyAlignment="1">
      <alignment vertical="center"/>
    </xf>
    <xf numFmtId="0" fontId="17" fillId="0" borderId="4" xfId="3" applyFont="1" applyFill="1" applyBorder="1" applyAlignment="1">
      <alignment horizontal="center" vertical="center" wrapText="1"/>
    </xf>
    <xf numFmtId="0" fontId="0" fillId="0" borderId="4" xfId="0" applyFont="1" applyBorder="1"/>
    <xf numFmtId="173" fontId="0" fillId="0" borderId="4" xfId="0" applyNumberFormat="1" applyFont="1" applyBorder="1"/>
    <xf numFmtId="0" fontId="37" fillId="0" borderId="4" xfId="3" applyFont="1" applyFill="1" applyBorder="1" applyAlignment="1">
      <alignment wrapText="1"/>
    </xf>
    <xf numFmtId="0" fontId="0" fillId="0" borderId="0" xfId="0" applyFont="1"/>
    <xf numFmtId="173" fontId="0" fillId="0" borderId="0" xfId="0" applyNumberFormat="1" applyFont="1"/>
    <xf numFmtId="181" fontId="9" fillId="0" borderId="3" xfId="0" applyNumberFormat="1" applyFont="1" applyBorder="1" applyAlignment="1">
      <alignment horizontal="center" vertical="center"/>
    </xf>
    <xf numFmtId="3" fontId="35" fillId="0" borderId="0" xfId="0" applyNumberFormat="1" applyFont="1"/>
    <xf numFmtId="4" fontId="0" fillId="0" borderId="0" xfId="0" applyNumberFormat="1" applyFont="1"/>
    <xf numFmtId="0" fontId="38" fillId="0" borderId="25" xfId="0" applyFont="1" applyBorder="1" applyAlignment="1">
      <alignment horizontal="center" vertical="center"/>
    </xf>
    <xf numFmtId="180" fontId="39" fillId="0" borderId="4" xfId="0" applyNumberFormat="1" applyFont="1" applyBorder="1"/>
    <xf numFmtId="4" fontId="35" fillId="0" borderId="0" xfId="0" applyNumberFormat="1" applyFont="1"/>
    <xf numFmtId="166" fontId="4" fillId="0" borderId="0" xfId="0" applyNumberFormat="1" applyFont="1" applyBorder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6">
    <cellStyle name="Normalno" xfId="0" builtinId="0"/>
    <cellStyle name="Normalno 2 2" xfId="2"/>
    <cellStyle name="Normalno_Izračun Paušalci" xfId="5"/>
    <cellStyle name="Normalno_List1" xfId="3"/>
    <cellStyle name="Postotak" xfId="1" builtinId="5"/>
    <cellStyle name="Zarez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6"/>
  <sheetViews>
    <sheetView tabSelected="1" topLeftCell="C1" workbookViewId="0">
      <selection activeCell="C2" sqref="C2"/>
    </sheetView>
  </sheetViews>
  <sheetFormatPr defaultRowHeight="15.75" x14ac:dyDescent="0.25"/>
  <cols>
    <col min="1" max="2" width="9.28515625" style="180" hidden="1" customWidth="1"/>
    <col min="3" max="3" width="9.28515625" style="180" customWidth="1"/>
    <col min="4" max="4" width="30.42578125" style="180" bestFit="1" customWidth="1"/>
    <col min="5" max="5" width="26.140625" style="180" customWidth="1"/>
    <col min="6" max="16384" width="9.140625" style="180"/>
  </cols>
  <sheetData>
    <row r="1" spans="1:5" x14ac:dyDescent="0.25">
      <c r="C1" s="181"/>
      <c r="E1" s="194"/>
    </row>
    <row r="2" spans="1:5" x14ac:dyDescent="0.25">
      <c r="E2" s="194"/>
    </row>
    <row r="3" spans="1:5" x14ac:dyDescent="0.25">
      <c r="E3" s="190"/>
    </row>
    <row r="4" spans="1:5" ht="47.25" customHeight="1" x14ac:dyDescent="0.25">
      <c r="A4" s="180" t="s">
        <v>726</v>
      </c>
      <c r="B4" s="180" t="s">
        <v>704</v>
      </c>
      <c r="C4" s="183" t="s">
        <v>727</v>
      </c>
      <c r="D4" s="183" t="s">
        <v>703</v>
      </c>
      <c r="E4" s="183" t="s">
        <v>736</v>
      </c>
    </row>
    <row r="5" spans="1:5" ht="16.5" thickBot="1" x14ac:dyDescent="0.3">
      <c r="C5" s="192">
        <v>1</v>
      </c>
      <c r="D5" s="192">
        <v>2</v>
      </c>
      <c r="E5" s="192">
        <v>3</v>
      </c>
    </row>
    <row r="6" spans="1:5" x14ac:dyDescent="0.25">
      <c r="A6" s="180">
        <v>1</v>
      </c>
      <c r="B6" s="180">
        <f>+'Izračun udjela za 2025. (euri)'!B11</f>
        <v>1</v>
      </c>
      <c r="C6" s="184" t="str">
        <f>+'Izračun udjela za 2025. (euri)'!D11</f>
        <v>OPĆINA</v>
      </c>
      <c r="D6" s="184" t="str">
        <f>+'Izračun udjela za 2025. (euri)'!E11</f>
        <v>ANDRIJAŠEVCI</v>
      </c>
      <c r="E6" s="185">
        <f>+'Izračun udjela za 2025. (euri)'!BI11</f>
        <v>2.92430650031233E-3</v>
      </c>
    </row>
    <row r="7" spans="1:5" x14ac:dyDescent="0.25">
      <c r="A7" s="180">
        <v>2</v>
      </c>
      <c r="B7" s="180">
        <f>+'Izračun udjela za 2025. (euri)'!B12</f>
        <v>2</v>
      </c>
      <c r="C7" s="184" t="str">
        <f>+'Izračun udjela za 2025. (euri)'!D12</f>
        <v>OPĆINA</v>
      </c>
      <c r="D7" s="184" t="str">
        <f>+'Izračun udjela za 2025. (euri)'!E12</f>
        <v>ANTUNOVAC</v>
      </c>
      <c r="E7" s="185">
        <f>+'Izračun udjela za 2025. (euri)'!BI12</f>
        <v>2.3452655194252802E-3</v>
      </c>
    </row>
    <row r="8" spans="1:5" x14ac:dyDescent="0.25">
      <c r="A8" s="180">
        <v>3</v>
      </c>
      <c r="B8" s="180">
        <f>+'Izračun udjela za 2025. (euri)'!B13</f>
        <v>3</v>
      </c>
      <c r="C8" s="184" t="str">
        <f>+'Izračun udjela za 2025. (euri)'!D13</f>
        <v>OPĆINA</v>
      </c>
      <c r="D8" s="184" t="str">
        <f>+'Izračun udjela za 2025. (euri)'!E13</f>
        <v>BABINA GREDA</v>
      </c>
      <c r="E8" s="185">
        <f>+'Izračun udjela za 2025. (euri)'!BI13</f>
        <v>2.990081713164E-3</v>
      </c>
    </row>
    <row r="9" spans="1:5" x14ac:dyDescent="0.25">
      <c r="A9" s="180">
        <v>4</v>
      </c>
      <c r="B9" s="180">
        <f>+'Izračun udjela za 2025. (euri)'!B15</f>
        <v>5</v>
      </c>
      <c r="C9" s="184" t="str">
        <f>+'Izračun udjela za 2025. (euri)'!D15</f>
        <v>OPĆINA</v>
      </c>
      <c r="D9" s="184" t="str">
        <f>+'Izračun udjela za 2025. (euri)'!E15</f>
        <v>BALE</v>
      </c>
      <c r="E9" s="185">
        <f>+'Izračun udjela za 2025. (euri)'!BI15</f>
        <v>0</v>
      </c>
    </row>
    <row r="10" spans="1:5" x14ac:dyDescent="0.25">
      <c r="A10" s="180">
        <v>5</v>
      </c>
      <c r="B10" s="180">
        <f>+'Izračun udjela za 2025. (euri)'!B16</f>
        <v>6</v>
      </c>
      <c r="C10" s="184" t="str">
        <f>+'Izračun udjela za 2025. (euri)'!D16</f>
        <v>OPĆINA</v>
      </c>
      <c r="D10" s="184" t="str">
        <f>+'Izračun udjela za 2025. (euri)'!E16</f>
        <v>BARBAN</v>
      </c>
      <c r="E10" s="185">
        <f>+'Izračun udjela za 2025. (euri)'!BI16</f>
        <v>0</v>
      </c>
    </row>
    <row r="11" spans="1:5" x14ac:dyDescent="0.25">
      <c r="A11" s="180">
        <v>6</v>
      </c>
      <c r="B11" s="180">
        <f>+'Izračun udjela za 2025. (euri)'!B17</f>
        <v>7</v>
      </c>
      <c r="C11" s="184" t="str">
        <f>+'Izračun udjela za 2025. (euri)'!D17</f>
        <v>OPĆINA</v>
      </c>
      <c r="D11" s="184" t="str">
        <f>+'Izračun udjela za 2025. (euri)'!E17</f>
        <v>BARILOVIĆ</v>
      </c>
      <c r="E11" s="185">
        <f>+'Izračun udjela za 2025. (euri)'!BI17</f>
        <v>1.5069885532772399E-3</v>
      </c>
    </row>
    <row r="12" spans="1:5" x14ac:dyDescent="0.25">
      <c r="A12" s="180">
        <v>7</v>
      </c>
      <c r="B12" s="180">
        <f>+'Izračun udjela za 2025. (euri)'!B18</f>
        <v>8</v>
      </c>
      <c r="C12" s="184" t="str">
        <f>+'Izračun udjela za 2025. (euri)'!D18</f>
        <v>OPĆINA</v>
      </c>
      <c r="D12" s="184" t="str">
        <f>+'Izračun udjela za 2025. (euri)'!E18</f>
        <v>BAŠKA</v>
      </c>
      <c r="E12" s="185">
        <f>+'Izračun udjela za 2025. (euri)'!BI18</f>
        <v>0</v>
      </c>
    </row>
    <row r="13" spans="1:5" x14ac:dyDescent="0.25">
      <c r="A13" s="180">
        <v>8</v>
      </c>
      <c r="B13" s="180">
        <f>+'Izračun udjela za 2025. (euri)'!B19</f>
        <v>9</v>
      </c>
      <c r="C13" s="184" t="str">
        <f>+'Izračun udjela za 2025. (euri)'!D19</f>
        <v>OPĆINA</v>
      </c>
      <c r="D13" s="184" t="str">
        <f>+'Izračun udjela za 2025. (euri)'!E19</f>
        <v>BAŠKA VODA</v>
      </c>
      <c r="E13" s="185">
        <f>+'Izračun udjela za 2025. (euri)'!BI19</f>
        <v>0</v>
      </c>
    </row>
    <row r="14" spans="1:5" x14ac:dyDescent="0.25">
      <c r="A14" s="180">
        <v>9</v>
      </c>
      <c r="B14" s="180">
        <f>+'Izračun udjela za 2025. (euri)'!B20</f>
        <v>10</v>
      </c>
      <c r="C14" s="184" t="str">
        <f>+'Izračun udjela za 2025. (euri)'!D20</f>
        <v>OPĆINA</v>
      </c>
      <c r="D14" s="184" t="str">
        <f>+'Izračun udjela za 2025. (euri)'!E20</f>
        <v>BEBRINA</v>
      </c>
      <c r="E14" s="185">
        <f>+'Izračun udjela za 2025. (euri)'!BI20</f>
        <v>2.66620064046231E-3</v>
      </c>
    </row>
    <row r="15" spans="1:5" x14ac:dyDescent="0.25">
      <c r="A15" s="180">
        <v>10</v>
      </c>
      <c r="B15" s="180">
        <f>+'Izračun udjela za 2025. (euri)'!B21</f>
        <v>11</v>
      </c>
      <c r="C15" s="184" t="str">
        <f>+'Izračun udjela za 2025. (euri)'!D21</f>
        <v>OPĆINA</v>
      </c>
      <c r="D15" s="184" t="str">
        <f>+'Izračun udjela za 2025. (euri)'!E21</f>
        <v>BEDEKOVČINA</v>
      </c>
      <c r="E15" s="185">
        <f>+'Izračun udjela za 2025. (euri)'!BI21</f>
        <v>3.30447926692065E-3</v>
      </c>
    </row>
    <row r="16" spans="1:5" x14ac:dyDescent="0.25">
      <c r="A16" s="180">
        <v>11</v>
      </c>
      <c r="B16" s="180">
        <f>+'Izračun udjela za 2025. (euri)'!B494</f>
        <v>550</v>
      </c>
      <c r="C16" s="184" t="str">
        <f>+'Izračun udjela za 2025. (euri)'!D494</f>
        <v>OPĆINA</v>
      </c>
      <c r="D16" s="184" t="str">
        <f>+'Izračun udjela za 2025. (euri)'!E494</f>
        <v>BEDENICA</v>
      </c>
      <c r="E16" s="185">
        <f>+'Izračun udjela za 2025. (euri)'!BI494</f>
        <v>1.71520756696795E-4</v>
      </c>
    </row>
    <row r="17" spans="1:5" x14ac:dyDescent="0.25">
      <c r="A17" s="180">
        <v>12</v>
      </c>
      <c r="B17" s="180">
        <f>+'Izračun udjela za 2025. (euri)'!B22</f>
        <v>12</v>
      </c>
      <c r="C17" s="184" t="str">
        <f>+'Izračun udjela za 2025. (euri)'!D22</f>
        <v>OPĆINA</v>
      </c>
      <c r="D17" s="184" t="str">
        <f>+'Izračun udjela za 2025. (euri)'!E22</f>
        <v>BEDNJA</v>
      </c>
      <c r="E17" s="185">
        <f>+'Izračun udjela za 2025. (euri)'!BI22</f>
        <v>2.2955795358901199E-3</v>
      </c>
    </row>
    <row r="18" spans="1:5" x14ac:dyDescent="0.25">
      <c r="A18" s="180">
        <v>13</v>
      </c>
      <c r="B18" s="180">
        <f>+'Izračun udjela za 2025. (euri)'!B24</f>
        <v>15</v>
      </c>
      <c r="C18" s="184" t="str">
        <f>+'Izračun udjela za 2025. (euri)'!D24</f>
        <v>OPĆINA</v>
      </c>
      <c r="D18" s="184" t="str">
        <f>+'Izračun udjela za 2025. (euri)'!E24</f>
        <v>BELICA</v>
      </c>
      <c r="E18" s="185">
        <f>+'Izračun udjela za 2025. (euri)'!BI24</f>
        <v>1.5132357149479599E-3</v>
      </c>
    </row>
    <row r="19" spans="1:5" x14ac:dyDescent="0.25">
      <c r="A19" s="180">
        <v>14</v>
      </c>
      <c r="B19" s="180">
        <f>+'Izračun udjela za 2025. (euri)'!B27</f>
        <v>18</v>
      </c>
      <c r="C19" s="184" t="str">
        <f>+'Izračun udjela za 2025. (euri)'!D27</f>
        <v>OPĆINA</v>
      </c>
      <c r="D19" s="184" t="str">
        <f>+'Izračun udjela za 2025. (euri)'!E27</f>
        <v>BEREK</v>
      </c>
      <c r="E19" s="185">
        <f>+'Izračun udjela za 2025. (euri)'!BI27</f>
        <v>1.0693230362458601E-3</v>
      </c>
    </row>
    <row r="20" spans="1:5" x14ac:dyDescent="0.25">
      <c r="A20" s="180">
        <v>15</v>
      </c>
      <c r="B20" s="180">
        <f>+'Izračun udjela za 2025. (euri)'!B28</f>
        <v>19</v>
      </c>
      <c r="C20" s="184" t="str">
        <f>+'Izračun udjela za 2025. (euri)'!D28</f>
        <v>OPĆINA</v>
      </c>
      <c r="D20" s="184" t="str">
        <f>+'Izračun udjela za 2025. (euri)'!E28</f>
        <v>BERETINEC</v>
      </c>
      <c r="E20" s="185">
        <f>+'Izračun udjela za 2025. (euri)'!BI28</f>
        <v>1.2216818452159401E-3</v>
      </c>
    </row>
    <row r="21" spans="1:5" x14ac:dyDescent="0.25">
      <c r="A21" s="180">
        <v>16</v>
      </c>
      <c r="B21" s="180">
        <f>+'Izračun udjela za 2025. (euri)'!B29</f>
        <v>20</v>
      </c>
      <c r="C21" s="184" t="str">
        <f>+'Izračun udjela za 2025. (euri)'!D29</f>
        <v>OPĆINA</v>
      </c>
      <c r="D21" s="184" t="str">
        <f>+'Izračun udjela za 2025. (euri)'!E29</f>
        <v>BIBINJE</v>
      </c>
      <c r="E21" s="185">
        <f>+'Izračun udjela za 2025. (euri)'!BI29</f>
        <v>6.6425950486619296E-4</v>
      </c>
    </row>
    <row r="22" spans="1:5" x14ac:dyDescent="0.25">
      <c r="A22" s="180">
        <v>17</v>
      </c>
      <c r="B22" s="180">
        <f>+'Izračun udjela za 2025. (euri)'!B558</f>
        <v>621</v>
      </c>
      <c r="C22" s="184" t="str">
        <f>+'Izračun udjela za 2025. (euri)'!D558</f>
        <v>OPĆINA</v>
      </c>
      <c r="D22" s="184" t="str">
        <f>+'Izračun udjela za 2025. (euri)'!E558</f>
        <v>BILICE</v>
      </c>
      <c r="E22" s="185">
        <f>+'Izračun udjela za 2025. (euri)'!BI558</f>
        <v>1.0532319733703201E-3</v>
      </c>
    </row>
    <row r="23" spans="1:5" x14ac:dyDescent="0.25">
      <c r="A23" s="180">
        <v>18</v>
      </c>
      <c r="B23" s="180">
        <f>+'Izračun udjela za 2025. (euri)'!B30</f>
        <v>21</v>
      </c>
      <c r="C23" s="184" t="str">
        <f>+'Izračun udjela za 2025. (euri)'!D30</f>
        <v>OPĆINA</v>
      </c>
      <c r="D23" s="184" t="str">
        <f>+'Izračun udjela za 2025. (euri)'!E30</f>
        <v>BILJE</v>
      </c>
      <c r="E23" s="185">
        <f>+'Izračun udjela za 2025. (euri)'!BI30</f>
        <v>2.4562807872746E-3</v>
      </c>
    </row>
    <row r="24" spans="1:5" x14ac:dyDescent="0.25">
      <c r="A24" s="180">
        <v>19</v>
      </c>
      <c r="B24" s="180">
        <f>+'Izračun udjela za 2025. (euri)'!B283</f>
        <v>310</v>
      </c>
      <c r="C24" s="184" t="str">
        <f>+'Izračun udjela za 2025. (euri)'!D283</f>
        <v>OPĆINA</v>
      </c>
      <c r="D24" s="184" t="str">
        <f>+'Izračun udjela za 2025. (euri)'!E283</f>
        <v>BISKUPIJA</v>
      </c>
      <c r="E24" s="185">
        <f>+'Izračun udjela za 2025. (euri)'!BI283</f>
        <v>1.3436383365564701E-3</v>
      </c>
    </row>
    <row r="25" spans="1:5" x14ac:dyDescent="0.25">
      <c r="A25" s="180">
        <v>20</v>
      </c>
      <c r="B25" s="180">
        <f>+'Izračun udjela za 2025. (euri)'!B491</f>
        <v>547</v>
      </c>
      <c r="C25" s="184" t="str">
        <f>+'Izračun udjela za 2025. (euri)'!D491</f>
        <v>OPĆINA</v>
      </c>
      <c r="D25" s="184" t="str">
        <f>+'Izračun udjela za 2025. (euri)'!E491</f>
        <v>BISTRA</v>
      </c>
      <c r="E25" s="185">
        <f>+'Izračun udjela za 2025. (euri)'!BI491</f>
        <v>1.1574289635869299E-3</v>
      </c>
    </row>
    <row r="26" spans="1:5" x14ac:dyDescent="0.25">
      <c r="A26" s="180">
        <v>21</v>
      </c>
      <c r="B26" s="180">
        <f>+'Izračun udjela za 2025. (euri)'!B32</f>
        <v>23</v>
      </c>
      <c r="C26" s="184" t="str">
        <f>+'Izračun udjela za 2025. (euri)'!D32</f>
        <v>OPĆINA</v>
      </c>
      <c r="D26" s="184" t="str">
        <f>+'Izračun udjela za 2025. (euri)'!E32</f>
        <v>BIZOVAC</v>
      </c>
      <c r="E26" s="185">
        <f>+'Izračun udjela za 2025. (euri)'!BI32</f>
        <v>2.6433575592516101E-3</v>
      </c>
    </row>
    <row r="27" spans="1:5" x14ac:dyDescent="0.25">
      <c r="A27" s="180">
        <v>22</v>
      </c>
      <c r="B27" s="180">
        <f>+'Izračun udjela za 2025. (euri)'!B34</f>
        <v>25</v>
      </c>
      <c r="C27" s="184" t="str">
        <f>+'Izračun udjela za 2025. (euri)'!D34</f>
        <v>OPĆINA</v>
      </c>
      <c r="D27" s="184" t="str">
        <f>+'Izračun udjela za 2025. (euri)'!E34</f>
        <v>BLATO</v>
      </c>
      <c r="E27" s="185">
        <f>+'Izračun udjela za 2025. (euri)'!BI34</f>
        <v>7.1872223619893203E-4</v>
      </c>
    </row>
    <row r="28" spans="1:5" x14ac:dyDescent="0.25">
      <c r="A28" s="180">
        <v>23</v>
      </c>
      <c r="B28" s="180">
        <f>+'Izračun udjela za 2025. (euri)'!B35</f>
        <v>26</v>
      </c>
      <c r="C28" s="184" t="str">
        <f>+'Izračun udjela za 2025. (euri)'!D35</f>
        <v>OPĆINA</v>
      </c>
      <c r="D28" s="184" t="str">
        <f>+'Izračun udjela za 2025. (euri)'!E35</f>
        <v>BOGDANOVCI</v>
      </c>
      <c r="E28" s="185">
        <f>+'Izračun udjela za 2025. (euri)'!BI35</f>
        <v>1.4494483814918599E-3</v>
      </c>
    </row>
    <row r="29" spans="1:5" x14ac:dyDescent="0.25">
      <c r="A29" s="180">
        <v>24</v>
      </c>
      <c r="B29" s="180">
        <f>+'Izračun udjela za 2025. (euri)'!B36</f>
        <v>27</v>
      </c>
      <c r="C29" s="184" t="str">
        <f>+'Izračun udjela za 2025. (euri)'!D36</f>
        <v>OPĆINA</v>
      </c>
      <c r="D29" s="184" t="str">
        <f>+'Izračun udjela za 2025. (euri)'!E36</f>
        <v>BOL</v>
      </c>
      <c r="E29" s="185">
        <f>+'Izračun udjela za 2025. (euri)'!BI36</f>
        <v>0</v>
      </c>
    </row>
    <row r="30" spans="1:5" x14ac:dyDescent="0.25">
      <c r="A30" s="180">
        <v>25</v>
      </c>
      <c r="B30" s="180">
        <f>+'Izračun udjela za 2025. (euri)'!B37</f>
        <v>29</v>
      </c>
      <c r="C30" s="184" t="str">
        <f>+'Izračun udjela za 2025. (euri)'!D37</f>
        <v>OPĆINA</v>
      </c>
      <c r="D30" s="184" t="str">
        <f>+'Izračun udjela za 2025. (euri)'!E37</f>
        <v>BOROVO</v>
      </c>
      <c r="E30" s="185">
        <f>+'Izračun udjela za 2025. (euri)'!BI37</f>
        <v>3.4565753746044901E-3</v>
      </c>
    </row>
    <row r="31" spans="1:5" x14ac:dyDescent="0.25">
      <c r="A31" s="180">
        <v>26</v>
      </c>
      <c r="B31" s="180">
        <f>+'Izračun udjela za 2025. (euri)'!B38</f>
        <v>30</v>
      </c>
      <c r="C31" s="184" t="str">
        <f>+'Izračun udjela za 2025. (euri)'!D38</f>
        <v>OPĆINA</v>
      </c>
      <c r="D31" s="184" t="str">
        <f>+'Izračun udjela za 2025. (euri)'!E38</f>
        <v>BOSILJEVO</v>
      </c>
      <c r="E31" s="185">
        <f>+'Izračun udjela za 2025. (euri)'!BI38</f>
        <v>5.0822840368306896E-4</v>
      </c>
    </row>
    <row r="32" spans="1:5" x14ac:dyDescent="0.25">
      <c r="A32" s="180">
        <v>27</v>
      </c>
      <c r="B32" s="180">
        <f>+'Izračun udjela za 2025. (euri)'!B39</f>
        <v>32</v>
      </c>
      <c r="C32" s="184" t="str">
        <f>+'Izračun udjela za 2025. (euri)'!D39</f>
        <v>OPĆINA</v>
      </c>
      <c r="D32" s="184" t="str">
        <f>+'Izračun udjela za 2025. (euri)'!E39</f>
        <v>BOŠNJACI</v>
      </c>
      <c r="E32" s="185">
        <f>+'Izračun udjela za 2025. (euri)'!BI39</f>
        <v>2.6103781116121601E-3</v>
      </c>
    </row>
    <row r="33" spans="1:5" x14ac:dyDescent="0.25">
      <c r="A33" s="180">
        <v>28</v>
      </c>
      <c r="B33" s="180">
        <f>+'Izračun udjela za 2025. (euri)'!B40</f>
        <v>33</v>
      </c>
      <c r="C33" s="184" t="str">
        <f>+'Izračun udjela za 2025. (euri)'!D40</f>
        <v>OPĆINA</v>
      </c>
      <c r="D33" s="184" t="str">
        <f>+'Izračun udjela za 2025. (euri)'!E40</f>
        <v>BRCKOVLJANI</v>
      </c>
      <c r="E33" s="185">
        <f>+'Izračun udjela za 2025. (euri)'!BI40</f>
        <v>3.0195221909374102E-3</v>
      </c>
    </row>
    <row r="34" spans="1:5" x14ac:dyDescent="0.25">
      <c r="A34" s="180">
        <v>29</v>
      </c>
      <c r="B34" s="180">
        <f>+'Izračun udjela za 2025. (euri)'!B41</f>
        <v>34</v>
      </c>
      <c r="C34" s="184" t="str">
        <f>+'Izračun udjela za 2025. (euri)'!D41</f>
        <v>OPĆINA</v>
      </c>
      <c r="D34" s="184" t="str">
        <f>+'Izračun udjela za 2025. (euri)'!E41</f>
        <v>BRDOVEC</v>
      </c>
      <c r="E34" s="185">
        <f>+'Izračun udjela za 2025. (euri)'!BI41</f>
        <v>4.5468702320432302E-4</v>
      </c>
    </row>
    <row r="35" spans="1:5" x14ac:dyDescent="0.25">
      <c r="A35" s="180">
        <v>30</v>
      </c>
      <c r="B35" s="180">
        <f>+'Izračun udjela za 2025. (euri)'!B79</f>
        <v>77</v>
      </c>
      <c r="C35" s="184" t="str">
        <f>+'Izračun udjela za 2025. (euri)'!D79</f>
        <v>OPĆINA</v>
      </c>
      <c r="D35" s="184" t="str">
        <f>+'Izračun udjela za 2025. (euri)'!E79</f>
        <v>BRELA</v>
      </c>
      <c r="E35" s="185">
        <f>+'Izračun udjela za 2025. (euri)'!BI79</f>
        <v>0</v>
      </c>
    </row>
    <row r="36" spans="1:5" x14ac:dyDescent="0.25">
      <c r="A36" s="180">
        <v>31</v>
      </c>
      <c r="B36" s="180">
        <f>+'Izračun udjela za 2025. (euri)'!B42</f>
        <v>35</v>
      </c>
      <c r="C36" s="184" t="str">
        <f>+'Izračun udjela za 2025. (euri)'!D42</f>
        <v>OPĆINA</v>
      </c>
      <c r="D36" s="184" t="str">
        <f>+'Izračun udjela za 2025. (euri)'!E42</f>
        <v>BRESTOVAC</v>
      </c>
      <c r="E36" s="185">
        <f>+'Izračun udjela za 2025. (euri)'!BI42</f>
        <v>2.5971991925868398E-3</v>
      </c>
    </row>
    <row r="37" spans="1:5" x14ac:dyDescent="0.25">
      <c r="A37" s="180">
        <v>32</v>
      </c>
      <c r="B37" s="180">
        <f>+'Izračun udjela za 2025. (euri)'!B43</f>
        <v>36</v>
      </c>
      <c r="C37" s="184" t="str">
        <f>+'Izračun udjela za 2025. (euri)'!D43</f>
        <v>OPĆINA</v>
      </c>
      <c r="D37" s="184" t="str">
        <f>+'Izračun udjela za 2025. (euri)'!E43</f>
        <v>BREZNICA</v>
      </c>
      <c r="E37" s="185">
        <f>+'Izračun udjela za 2025. (euri)'!BI43</f>
        <v>1.32074622647965E-3</v>
      </c>
    </row>
    <row r="38" spans="1:5" x14ac:dyDescent="0.25">
      <c r="A38" s="180">
        <v>33</v>
      </c>
      <c r="B38" s="180">
        <f>+'Izračun udjela za 2025. (euri)'!B145</f>
        <v>151</v>
      </c>
      <c r="C38" s="184" t="str">
        <f>+'Izračun udjela za 2025. (euri)'!D145</f>
        <v>OPĆINA</v>
      </c>
      <c r="D38" s="184" t="str">
        <f>+'Izračun udjela za 2025. (euri)'!E145</f>
        <v>BREZNIČKI HUM</v>
      </c>
      <c r="E38" s="185">
        <f>+'Izračun udjela za 2025. (euri)'!BI145</f>
        <v>6.1534100392997997E-4</v>
      </c>
    </row>
    <row r="39" spans="1:5" x14ac:dyDescent="0.25">
      <c r="A39" s="180">
        <v>34</v>
      </c>
      <c r="B39" s="180">
        <f>+'Izračun udjela za 2025. (euri)'!B44</f>
        <v>37</v>
      </c>
      <c r="C39" s="184" t="str">
        <f>+'Izračun udjela za 2025. (euri)'!D44</f>
        <v>OPĆINA</v>
      </c>
      <c r="D39" s="184" t="str">
        <f>+'Izračun udjela za 2025. (euri)'!E44</f>
        <v>BRINJE</v>
      </c>
      <c r="E39" s="185">
        <f>+'Izračun udjela za 2025. (euri)'!BI44</f>
        <v>2.5578319015763101E-3</v>
      </c>
    </row>
    <row r="40" spans="1:5" x14ac:dyDescent="0.25">
      <c r="A40" s="180">
        <v>35</v>
      </c>
      <c r="B40" s="180">
        <f>+'Izračun udjela za 2025. (euri)'!B45</f>
        <v>38</v>
      </c>
      <c r="C40" s="184" t="str">
        <f>+'Izračun udjela za 2025. (euri)'!D45</f>
        <v>OPĆINA</v>
      </c>
      <c r="D40" s="184" t="str">
        <f>+'Izračun udjela za 2025. (euri)'!E45</f>
        <v>BROD MORAVICE</v>
      </c>
      <c r="E40" s="185">
        <f>+'Izračun udjela za 2025. (euri)'!BI45</f>
        <v>2.4176440313927001E-4</v>
      </c>
    </row>
    <row r="41" spans="1:5" x14ac:dyDescent="0.25">
      <c r="A41" s="180">
        <v>36</v>
      </c>
      <c r="B41" s="180">
        <f>+'Izračun udjela za 2025. (euri)'!B46</f>
        <v>39</v>
      </c>
      <c r="C41" s="184" t="str">
        <f>+'Izračun udjela za 2025. (euri)'!D46</f>
        <v>OPĆINA</v>
      </c>
      <c r="D41" s="184" t="str">
        <f>+'Izračun udjela za 2025. (euri)'!E46</f>
        <v>BRODSKI STUPNIK</v>
      </c>
      <c r="E41" s="185">
        <f>+'Izračun udjela za 2025. (euri)'!BI46</f>
        <v>2.0036697296510401E-3</v>
      </c>
    </row>
    <row r="42" spans="1:5" x14ac:dyDescent="0.25">
      <c r="A42" s="180">
        <v>37</v>
      </c>
      <c r="B42" s="180">
        <f>+'Izračun udjela za 2025. (euri)'!B47</f>
        <v>40</v>
      </c>
      <c r="C42" s="184" t="str">
        <f>+'Izračun udjela za 2025. (euri)'!D47</f>
        <v>OPĆINA</v>
      </c>
      <c r="D42" s="184" t="str">
        <f>+'Izračun udjela za 2025. (euri)'!E47</f>
        <v>BRTONIGLA</v>
      </c>
      <c r="E42" s="185">
        <f>+'Izračun udjela za 2025. (euri)'!BI47</f>
        <v>2.7393379444612197E-4</v>
      </c>
    </row>
    <row r="43" spans="1:5" x14ac:dyDescent="0.25">
      <c r="A43" s="180">
        <v>38</v>
      </c>
      <c r="B43" s="180">
        <f>+'Izračun udjela za 2025. (euri)'!B48</f>
        <v>41</v>
      </c>
      <c r="C43" s="184" t="str">
        <f>+'Izračun udjela za 2025. (euri)'!D48</f>
        <v>OPĆINA</v>
      </c>
      <c r="D43" s="184" t="str">
        <f>+'Izračun udjela za 2025. (euri)'!E48</f>
        <v>BUDINŠČINA</v>
      </c>
      <c r="E43" s="185">
        <f>+'Izračun udjela za 2025. (euri)'!BI48</f>
        <v>1.0375840289661401E-3</v>
      </c>
    </row>
    <row r="44" spans="1:5" x14ac:dyDescent="0.25">
      <c r="A44" s="180">
        <v>39</v>
      </c>
      <c r="B44" s="180">
        <f>+'Izračun udjela za 2025. (euri)'!B510</f>
        <v>567</v>
      </c>
      <c r="C44" s="184" t="str">
        <f>+'Izračun udjela za 2025. (euri)'!D510</f>
        <v>OPĆINA</v>
      </c>
      <c r="D44" s="184" t="str">
        <f>+'Izračun udjela za 2025. (euri)'!E510</f>
        <v>BUKOVLJE</v>
      </c>
      <c r="E44" s="185">
        <f>+'Izračun udjela za 2025. (euri)'!BI510</f>
        <v>2.0332661352937399E-3</v>
      </c>
    </row>
    <row r="45" spans="1:5" x14ac:dyDescent="0.25">
      <c r="A45" s="180">
        <v>40</v>
      </c>
      <c r="B45" s="180">
        <f>+'Izračun udjela za 2025. (euri)'!B51</f>
        <v>44</v>
      </c>
      <c r="C45" s="184" t="str">
        <f>+'Izračun udjela za 2025. (euri)'!D51</f>
        <v>OPĆINA</v>
      </c>
      <c r="D45" s="184" t="str">
        <f>+'Izračun udjela za 2025. (euri)'!E51</f>
        <v>CERNA</v>
      </c>
      <c r="E45" s="185">
        <f>+'Izračun udjela za 2025. (euri)'!BI51</f>
        <v>2.8494548186203E-3</v>
      </c>
    </row>
    <row r="46" spans="1:5" x14ac:dyDescent="0.25">
      <c r="A46" s="180">
        <v>41</v>
      </c>
      <c r="B46" s="180">
        <f>+'Izračun udjela za 2025. (euri)'!B52</f>
        <v>46</v>
      </c>
      <c r="C46" s="184" t="str">
        <f>+'Izračun udjela za 2025. (euri)'!D52</f>
        <v>OPĆINA</v>
      </c>
      <c r="D46" s="184" t="str">
        <f>+'Izračun udjela za 2025. (euri)'!E52</f>
        <v>CERNIK</v>
      </c>
      <c r="E46" s="185">
        <f>+'Izračun udjela za 2025. (euri)'!BI52</f>
        <v>2.3640809998470499E-3</v>
      </c>
    </row>
    <row r="47" spans="1:5" x14ac:dyDescent="0.25">
      <c r="A47" s="180">
        <v>42</v>
      </c>
      <c r="B47" s="180">
        <f>+'Izračun udjela za 2025. (euri)'!B53</f>
        <v>47</v>
      </c>
      <c r="C47" s="184" t="str">
        <f>+'Izračun udjela za 2025. (euri)'!D53</f>
        <v>OPĆINA</v>
      </c>
      <c r="D47" s="184" t="str">
        <f>+'Izračun udjela za 2025. (euri)'!E53</f>
        <v>CEROVLJE</v>
      </c>
      <c r="E47" s="185">
        <f>+'Izračun udjela za 2025. (euri)'!BI53</f>
        <v>4.6020648799531902E-4</v>
      </c>
    </row>
    <row r="48" spans="1:5" x14ac:dyDescent="0.25">
      <c r="A48" s="180">
        <v>43</v>
      </c>
      <c r="B48" s="180">
        <f>+'Izračun udjela za 2025. (euri)'!B54</f>
        <v>48</v>
      </c>
      <c r="C48" s="184" t="str">
        <f>+'Izračun udjela za 2025. (euri)'!D54</f>
        <v>OPĆINA</v>
      </c>
      <c r="D48" s="184" t="str">
        <f>+'Izračun udjela za 2025. (euri)'!E54</f>
        <v>CESTICA</v>
      </c>
      <c r="E48" s="185">
        <f>+'Izračun udjela za 2025. (euri)'!BI54</f>
        <v>3.64552853051769E-3</v>
      </c>
    </row>
    <row r="49" spans="1:5" x14ac:dyDescent="0.25">
      <c r="A49" s="180">
        <v>44</v>
      </c>
      <c r="B49" s="180">
        <f>+'Izračun udjela za 2025. (euri)'!B55</f>
        <v>49</v>
      </c>
      <c r="C49" s="184" t="str">
        <f>+'Izračun udjela za 2025. (euri)'!D55</f>
        <v>OPĆINA</v>
      </c>
      <c r="D49" s="184" t="str">
        <f>+'Izračun udjela za 2025. (euri)'!E55</f>
        <v>CETINGRAD</v>
      </c>
      <c r="E49" s="185">
        <f>+'Izračun udjela za 2025. (euri)'!BI55</f>
        <v>1.48241348718328E-3</v>
      </c>
    </row>
    <row r="50" spans="1:5" x14ac:dyDescent="0.25">
      <c r="A50" s="180">
        <v>45</v>
      </c>
      <c r="B50" s="180">
        <f>+'Izračun udjela za 2025. (euri)'!B56</f>
        <v>50</v>
      </c>
      <c r="C50" s="184" t="str">
        <f>+'Izračun udjela za 2025. (euri)'!D56</f>
        <v>OPĆINA</v>
      </c>
      <c r="D50" s="184" t="str">
        <f>+'Izračun udjela za 2025. (euri)'!E56</f>
        <v>CISTA PROVO</v>
      </c>
      <c r="E50" s="185">
        <f>+'Izračun udjela za 2025. (euri)'!BI56</f>
        <v>1.7222616201981399E-3</v>
      </c>
    </row>
    <row r="51" spans="1:5" x14ac:dyDescent="0.25">
      <c r="A51" s="180">
        <v>46</v>
      </c>
      <c r="B51" s="180">
        <f>+'Izračun udjela za 2025. (euri)'!B57</f>
        <v>51</v>
      </c>
      <c r="C51" s="184" t="str">
        <f>+'Izračun udjela za 2025. (euri)'!D57</f>
        <v>OPĆINA</v>
      </c>
      <c r="D51" s="184" t="str">
        <f>+'Izračun udjela za 2025. (euri)'!E57</f>
        <v>CIVLJANE</v>
      </c>
      <c r="E51" s="185">
        <f>+'Izračun udjela za 2025. (euri)'!BI57</f>
        <v>1.30672577921127E-4</v>
      </c>
    </row>
    <row r="52" spans="1:5" x14ac:dyDescent="0.25">
      <c r="A52" s="180">
        <v>47</v>
      </c>
      <c r="B52" s="180">
        <f>+'Izračun udjela za 2025. (euri)'!B60</f>
        <v>54</v>
      </c>
      <c r="C52" s="184" t="str">
        <f>+'Izračun udjela za 2025. (euri)'!D60</f>
        <v>OPĆINA</v>
      </c>
      <c r="D52" s="184" t="str">
        <f>+'Izračun udjela za 2025. (euri)'!E60</f>
        <v>CRNAC</v>
      </c>
      <c r="E52" s="185">
        <f>+'Izračun udjela za 2025. (euri)'!BI60</f>
        <v>1.10926473357775E-3</v>
      </c>
    </row>
    <row r="53" spans="1:5" x14ac:dyDescent="0.25">
      <c r="A53" s="180">
        <v>48</v>
      </c>
      <c r="B53" s="180">
        <f>+'Izračun udjela za 2025. (euri)'!B62</f>
        <v>56</v>
      </c>
      <c r="C53" s="184" t="str">
        <f>+'Izračun udjela za 2025. (euri)'!D62</f>
        <v>OPĆINA</v>
      </c>
      <c r="D53" s="184" t="str">
        <f>+'Izračun udjela za 2025. (euri)'!E62</f>
        <v>ČAČINCI</v>
      </c>
      <c r="E53" s="185">
        <f>+'Izračun udjela za 2025. (euri)'!BI62</f>
        <v>1.82307669869412E-3</v>
      </c>
    </row>
    <row r="54" spans="1:5" x14ac:dyDescent="0.25">
      <c r="A54" s="180">
        <v>49</v>
      </c>
      <c r="B54" s="180">
        <f>+'Izračun udjela za 2025. (euri)'!B63</f>
        <v>57</v>
      </c>
      <c r="C54" s="184" t="str">
        <f>+'Izračun udjela za 2025. (euri)'!D63</f>
        <v>OPĆINA</v>
      </c>
      <c r="D54" s="184" t="str">
        <f>+'Izračun udjela za 2025. (euri)'!E63</f>
        <v>ČAĐAVICA</v>
      </c>
      <c r="E54" s="185">
        <f>+'Izračun udjela za 2025. (euri)'!BI63</f>
        <v>1.4592204976048E-3</v>
      </c>
    </row>
    <row r="55" spans="1:5" x14ac:dyDescent="0.25">
      <c r="A55" s="180">
        <v>50</v>
      </c>
      <c r="B55" s="180">
        <f>+'Izračun udjela za 2025. (euri)'!B64</f>
        <v>58</v>
      </c>
      <c r="C55" s="184" t="str">
        <f>+'Izračun udjela za 2025. (euri)'!D64</f>
        <v>OPĆINA</v>
      </c>
      <c r="D55" s="184" t="str">
        <f>+'Izračun udjela za 2025. (euri)'!E64</f>
        <v>ČAGLIN</v>
      </c>
      <c r="E55" s="185">
        <f>+'Izračun udjela za 2025. (euri)'!BI64</f>
        <v>2.1255663163575098E-3</v>
      </c>
    </row>
    <row r="56" spans="1:5" x14ac:dyDescent="0.25">
      <c r="A56" s="180">
        <v>51</v>
      </c>
      <c r="B56" s="180">
        <f>+'Izračun udjela za 2025. (euri)'!B66</f>
        <v>61</v>
      </c>
      <c r="C56" s="184" t="str">
        <f>+'Izračun udjela za 2025. (euri)'!D66</f>
        <v>OPĆINA</v>
      </c>
      <c r="D56" s="184" t="str">
        <f>+'Izračun udjela za 2025. (euri)'!E66</f>
        <v>ČAVLE</v>
      </c>
      <c r="E56" s="185">
        <f>+'Izračun udjela za 2025. (euri)'!BI66</f>
        <v>6.4006255380837595E-4</v>
      </c>
    </row>
    <row r="57" spans="1:5" x14ac:dyDescent="0.25">
      <c r="A57" s="180">
        <v>52</v>
      </c>
      <c r="B57" s="180">
        <f>+'Izračun udjela za 2025. (euri)'!B68</f>
        <v>64</v>
      </c>
      <c r="C57" s="184" t="str">
        <f>+'Izračun udjela za 2025. (euri)'!D68</f>
        <v>OPĆINA</v>
      </c>
      <c r="D57" s="184" t="str">
        <f>+'Izračun udjela za 2025. (euri)'!E68</f>
        <v>ČEMINAC</v>
      </c>
      <c r="E57" s="185">
        <f>+'Izračun udjela za 2025. (euri)'!BI68</f>
        <v>1.7971173206496899E-3</v>
      </c>
    </row>
    <row r="58" spans="1:5" x14ac:dyDescent="0.25">
      <c r="A58" s="180">
        <v>53</v>
      </c>
      <c r="B58" s="180">
        <f>+'Izračun udjela za 2025. (euri)'!B69</f>
        <v>65</v>
      </c>
      <c r="C58" s="184" t="str">
        <f>+'Izračun udjela za 2025. (euri)'!D69</f>
        <v>OPĆINA</v>
      </c>
      <c r="D58" s="184" t="str">
        <f>+'Izračun udjela za 2025. (euri)'!E69</f>
        <v>ČEPIN</v>
      </c>
      <c r="E58" s="185">
        <f>+'Izračun udjela za 2025. (euri)'!BI69</f>
        <v>5.7630794812510598E-3</v>
      </c>
    </row>
    <row r="59" spans="1:5" x14ac:dyDescent="0.25">
      <c r="A59" s="180">
        <v>54</v>
      </c>
      <c r="B59" s="180">
        <f>+'Izračun udjela za 2025. (euri)'!B70</f>
        <v>66</v>
      </c>
      <c r="C59" s="184" t="str">
        <f>+'Izračun udjela za 2025. (euri)'!D70</f>
        <v>OPĆINA</v>
      </c>
      <c r="D59" s="184" t="str">
        <f>+'Izračun udjela za 2025. (euri)'!E70</f>
        <v>DARDA</v>
      </c>
      <c r="E59" s="185">
        <f>+'Izračun udjela za 2025. (euri)'!BI70</f>
        <v>4.1989332667428103E-3</v>
      </c>
    </row>
    <row r="60" spans="1:5" x14ac:dyDescent="0.25">
      <c r="A60" s="180">
        <v>55</v>
      </c>
      <c r="B60" s="180">
        <f>+'Izračun udjela za 2025. (euri)'!B72</f>
        <v>68</v>
      </c>
      <c r="C60" s="184" t="str">
        <f>+'Izračun udjela za 2025. (euri)'!D72</f>
        <v>OPĆINA</v>
      </c>
      <c r="D60" s="184" t="str">
        <f>+'Izračun udjela za 2025. (euri)'!E72</f>
        <v>DAVOR</v>
      </c>
      <c r="E60" s="185">
        <f>+'Izračun udjela za 2025. (euri)'!BI72</f>
        <v>2.4412589656033199E-3</v>
      </c>
    </row>
    <row r="61" spans="1:5" x14ac:dyDescent="0.25">
      <c r="A61" s="180">
        <v>56</v>
      </c>
      <c r="B61" s="180">
        <f>+'Izračun udjela za 2025. (euri)'!B543</f>
        <v>603</v>
      </c>
      <c r="C61" s="184" t="str">
        <f>+'Izračun udjela za 2025. (euri)'!D543</f>
        <v>OPĆINA</v>
      </c>
      <c r="D61" s="184" t="str">
        <f>+'Izračun udjela za 2025. (euri)'!E543</f>
        <v>DEKANOVEC</v>
      </c>
      <c r="E61" s="185">
        <f>+'Izračun udjela za 2025. (euri)'!BI543</f>
        <v>4.8681627715049E-4</v>
      </c>
    </row>
    <row r="62" spans="1:5" x14ac:dyDescent="0.25">
      <c r="A62" s="180">
        <v>57</v>
      </c>
      <c r="B62" s="180">
        <f>+'Izračun udjela za 2025. (euri)'!B74</f>
        <v>70</v>
      </c>
      <c r="C62" s="184" t="str">
        <f>+'Izračun udjela za 2025. (euri)'!D74</f>
        <v>OPĆINA</v>
      </c>
      <c r="D62" s="184" t="str">
        <f>+'Izračun udjela za 2025. (euri)'!E74</f>
        <v>DESINIĆ</v>
      </c>
      <c r="E62" s="185">
        <f>+'Izračun udjela za 2025. (euri)'!BI74</f>
        <v>1.57652846469362E-3</v>
      </c>
    </row>
    <row r="63" spans="1:5" x14ac:dyDescent="0.25">
      <c r="A63" s="180">
        <v>58</v>
      </c>
      <c r="B63" s="180">
        <f>+'Izračun udjela za 2025. (euri)'!B75</f>
        <v>71</v>
      </c>
      <c r="C63" s="184" t="str">
        <f>+'Izračun udjela za 2025. (euri)'!D75</f>
        <v>OPĆINA</v>
      </c>
      <c r="D63" s="184" t="str">
        <f>+'Izračun udjela za 2025. (euri)'!E75</f>
        <v>DEŽANOVAC</v>
      </c>
      <c r="E63" s="185">
        <f>+'Izračun udjela za 2025. (euri)'!BI75</f>
        <v>1.9735643732326298E-3</v>
      </c>
    </row>
    <row r="64" spans="1:5" x14ac:dyDescent="0.25">
      <c r="A64" s="180">
        <v>59</v>
      </c>
      <c r="B64" s="180">
        <f>+'Izračun udjela za 2025. (euri)'!B76</f>
        <v>72</v>
      </c>
      <c r="C64" s="184" t="str">
        <f>+'Izračun udjela za 2025. (euri)'!D76</f>
        <v>OPĆINA</v>
      </c>
      <c r="D64" s="184" t="str">
        <f>+'Izračun udjela za 2025. (euri)'!E76</f>
        <v>DICMO</v>
      </c>
      <c r="E64" s="185">
        <f>+'Izračun udjela za 2025. (euri)'!BI76</f>
        <v>2.1394024532674998E-3</v>
      </c>
    </row>
    <row r="65" spans="1:5" x14ac:dyDescent="0.25">
      <c r="A65" s="180">
        <v>60</v>
      </c>
      <c r="B65" s="180">
        <f>+'Izračun udjela za 2025. (euri)'!B77</f>
        <v>74</v>
      </c>
      <c r="C65" s="184" t="str">
        <f>+'Izračun udjela za 2025. (euri)'!D77</f>
        <v>OPĆINA</v>
      </c>
      <c r="D65" s="184" t="str">
        <f>+'Izračun udjela za 2025. (euri)'!E77</f>
        <v>DOBRINJ</v>
      </c>
      <c r="E65" s="185">
        <f>+'Izračun udjela za 2025. (euri)'!BI77</f>
        <v>0</v>
      </c>
    </row>
    <row r="66" spans="1:5" x14ac:dyDescent="0.25">
      <c r="A66" s="180">
        <v>61</v>
      </c>
      <c r="B66" s="180">
        <f>+'Izračun udjela za 2025. (euri)'!B78</f>
        <v>75</v>
      </c>
      <c r="C66" s="184" t="str">
        <f>+'Izračun udjela za 2025. (euri)'!D78</f>
        <v>OPĆINA</v>
      </c>
      <c r="D66" s="184" t="str">
        <f>+'Izračun udjela za 2025. (euri)'!E78</f>
        <v>DOMAŠINEC</v>
      </c>
      <c r="E66" s="185">
        <f>+'Izračun udjela za 2025. (euri)'!BI78</f>
        <v>1.2428192895354601E-3</v>
      </c>
    </row>
    <row r="67" spans="1:5" x14ac:dyDescent="0.25">
      <c r="A67" s="180">
        <v>62</v>
      </c>
      <c r="B67" s="180">
        <f>+'Izračun udjela za 2025. (euri)'!B80</f>
        <v>78</v>
      </c>
      <c r="C67" s="184" t="str">
        <f>+'Izračun udjela za 2025. (euri)'!D80</f>
        <v>OPĆINA</v>
      </c>
      <c r="D67" s="184" t="str">
        <f>+'Izračun udjela za 2025. (euri)'!E80</f>
        <v>DONJA DUBRAVA</v>
      </c>
      <c r="E67" s="185">
        <f>+'Izračun udjela za 2025. (euri)'!BI80</f>
        <v>9.1975811912718101E-4</v>
      </c>
    </row>
    <row r="68" spans="1:5" x14ac:dyDescent="0.25">
      <c r="A68" s="180">
        <v>63</v>
      </c>
      <c r="B68" s="180">
        <f>+'Izračun udjela za 2025. (euri)'!B519</f>
        <v>576</v>
      </c>
      <c r="C68" s="184" t="str">
        <f>+'Izračun udjela za 2025. (euri)'!D519</f>
        <v>OPĆINA</v>
      </c>
      <c r="D68" s="184" t="str">
        <f>+'Izračun udjela za 2025. (euri)'!E519</f>
        <v>DONJA MOTIČINA</v>
      </c>
      <c r="E68" s="185">
        <f>+'Izračun udjela za 2025. (euri)'!BI519</f>
        <v>1.3254464671429099E-3</v>
      </c>
    </row>
    <row r="69" spans="1:5" x14ac:dyDescent="0.25">
      <c r="A69" s="180">
        <v>64</v>
      </c>
      <c r="B69" s="180">
        <f>+'Izračun udjela za 2025. (euri)'!B82</f>
        <v>80</v>
      </c>
      <c r="C69" s="184" t="str">
        <f>+'Izračun udjela za 2025. (euri)'!D82</f>
        <v>OPĆINA</v>
      </c>
      <c r="D69" s="184" t="str">
        <f>+'Izračun udjela za 2025. (euri)'!E82</f>
        <v>DONJA VOĆA</v>
      </c>
      <c r="E69" s="185">
        <f>+'Izračun udjela za 2025. (euri)'!BI82</f>
        <v>1.82960281250988E-3</v>
      </c>
    </row>
    <row r="70" spans="1:5" x14ac:dyDescent="0.25">
      <c r="A70" s="180">
        <v>65</v>
      </c>
      <c r="B70" s="180">
        <f>+'Izračun udjela za 2025. (euri)'!B83</f>
        <v>81</v>
      </c>
      <c r="C70" s="184" t="str">
        <f>+'Izračun udjela za 2025. (euri)'!D83</f>
        <v>OPĆINA</v>
      </c>
      <c r="D70" s="184" t="str">
        <f>+'Izračun udjela za 2025. (euri)'!E83</f>
        <v>DONJI ANDRIJEVCI</v>
      </c>
      <c r="E70" s="185">
        <f>+'Izračun udjela za 2025. (euri)'!BI83</f>
        <v>2.3155359672562899E-3</v>
      </c>
    </row>
    <row r="71" spans="1:5" x14ac:dyDescent="0.25">
      <c r="A71" s="180">
        <v>66</v>
      </c>
      <c r="B71" s="180">
        <f>+'Izračun udjela za 2025. (euri)'!B84</f>
        <v>82</v>
      </c>
      <c r="C71" s="184" t="str">
        <f>+'Izračun udjela za 2025. (euri)'!D84</f>
        <v>OPĆINA</v>
      </c>
      <c r="D71" s="184" t="str">
        <f>+'Izračun udjela za 2025. (euri)'!E84</f>
        <v>DONJI KRALJEVEC</v>
      </c>
      <c r="E71" s="185">
        <f>+'Izračun udjela za 2025. (euri)'!BI84</f>
        <v>1.3678654283106799E-3</v>
      </c>
    </row>
    <row r="72" spans="1:5" x14ac:dyDescent="0.25">
      <c r="A72" s="180">
        <v>67</v>
      </c>
      <c r="B72" s="180">
        <f>+'Izračun udjela za 2025. (euri)'!B85</f>
        <v>83</v>
      </c>
      <c r="C72" s="184" t="str">
        <f>+'Izračun udjela za 2025. (euri)'!D85</f>
        <v>OPĆINA</v>
      </c>
      <c r="D72" s="184" t="str">
        <f>+'Izračun udjela za 2025. (euri)'!E85</f>
        <v>DONJI KUKURUZARI</v>
      </c>
      <c r="E72" s="185">
        <f>+'Izračun udjela za 2025. (euri)'!BI85</f>
        <v>1.21790416103454E-3</v>
      </c>
    </row>
    <row r="73" spans="1:5" x14ac:dyDescent="0.25">
      <c r="A73" s="180">
        <v>68</v>
      </c>
      <c r="B73" s="180">
        <f>+'Izračun udjela za 2025. (euri)'!B86</f>
        <v>84</v>
      </c>
      <c r="C73" s="184" t="str">
        <f>+'Izračun udjela za 2025. (euri)'!D86</f>
        <v>OPĆINA</v>
      </c>
      <c r="D73" s="184" t="str">
        <f>+'Izračun udjela za 2025. (euri)'!E86</f>
        <v>DONJI LAPAC</v>
      </c>
      <c r="E73" s="185">
        <f>+'Izračun udjela za 2025. (euri)'!BI86</f>
        <v>1.47327824398496E-3</v>
      </c>
    </row>
    <row r="74" spans="1:5" x14ac:dyDescent="0.25">
      <c r="A74" s="180">
        <v>69</v>
      </c>
      <c r="B74" s="180">
        <f>+'Izračun udjela za 2025. (euri)'!B91</f>
        <v>89</v>
      </c>
      <c r="C74" s="184" t="str">
        <f>+'Izračun udjela za 2025. (euri)'!D91</f>
        <v>OPĆINA</v>
      </c>
      <c r="D74" s="184" t="str">
        <f>+'Izračun udjela za 2025. (euri)'!E91</f>
        <v>DONJI VIDOVEC</v>
      </c>
      <c r="E74" s="185">
        <f>+'Izračun udjela za 2025. (euri)'!BI91</f>
        <v>8.6007931422980898E-4</v>
      </c>
    </row>
    <row r="75" spans="1:5" x14ac:dyDescent="0.25">
      <c r="A75" s="180">
        <v>70</v>
      </c>
      <c r="B75" s="180">
        <f>+'Izračun udjela za 2025. (euri)'!B511</f>
        <v>568</v>
      </c>
      <c r="C75" s="184" t="str">
        <f>+'Izračun udjela za 2025. (euri)'!D511</f>
        <v>OPĆINA</v>
      </c>
      <c r="D75" s="184" t="str">
        <f>+'Izračun udjela za 2025. (euri)'!E511</f>
        <v>DRAGALIĆ</v>
      </c>
      <c r="E75" s="185">
        <f>+'Izračun udjela za 2025. (euri)'!BI511</f>
        <v>9.2214601579827696E-4</v>
      </c>
    </row>
    <row r="76" spans="1:5" x14ac:dyDescent="0.25">
      <c r="A76" s="180">
        <v>71</v>
      </c>
      <c r="B76" s="180">
        <f>+'Izračun udjela za 2025. (euri)'!B92</f>
        <v>90</v>
      </c>
      <c r="C76" s="184" t="str">
        <f>+'Izračun udjela za 2025. (euri)'!D92</f>
        <v>OPĆINA</v>
      </c>
      <c r="D76" s="184" t="str">
        <f>+'Izračun udjela za 2025. (euri)'!E92</f>
        <v>DRAGANIĆ</v>
      </c>
      <c r="E76" s="185">
        <f>+'Izračun udjela za 2025. (euri)'!BI92</f>
        <v>1.2924142230503E-3</v>
      </c>
    </row>
    <row r="77" spans="1:5" x14ac:dyDescent="0.25">
      <c r="A77" s="180">
        <v>72</v>
      </c>
      <c r="B77" s="180">
        <f>+'Izračun udjela za 2025. (euri)'!B93</f>
        <v>91</v>
      </c>
      <c r="C77" s="184" t="str">
        <f>+'Izračun udjela za 2025. (euri)'!D93</f>
        <v>OPĆINA</v>
      </c>
      <c r="D77" s="184" t="str">
        <f>+'Izračun udjela za 2025. (euri)'!E93</f>
        <v>DRAŽ</v>
      </c>
      <c r="E77" s="185">
        <f>+'Izračun udjela za 2025. (euri)'!BI93</f>
        <v>1.7944889765731801E-3</v>
      </c>
    </row>
    <row r="78" spans="1:5" x14ac:dyDescent="0.25">
      <c r="A78" s="180">
        <v>73</v>
      </c>
      <c r="B78" s="180">
        <f>+'Izračun udjela za 2025. (euri)'!B94</f>
        <v>92</v>
      </c>
      <c r="C78" s="184" t="str">
        <f>+'Izračun udjela za 2025. (euri)'!D94</f>
        <v>OPĆINA</v>
      </c>
      <c r="D78" s="184" t="str">
        <f>+'Izračun udjela za 2025. (euri)'!E94</f>
        <v>DRENOVCI</v>
      </c>
      <c r="E78" s="185">
        <f>+'Izračun udjela za 2025. (euri)'!BI94</f>
        <v>3.4771876675240001E-3</v>
      </c>
    </row>
    <row r="79" spans="1:5" x14ac:dyDescent="0.25">
      <c r="A79" s="180">
        <v>74</v>
      </c>
      <c r="B79" s="180">
        <f>+'Izračun udjela za 2025. (euri)'!B95</f>
        <v>94</v>
      </c>
      <c r="C79" s="184" t="str">
        <f>+'Izračun udjela za 2025. (euri)'!D95</f>
        <v>OPĆINA</v>
      </c>
      <c r="D79" s="184" t="str">
        <f>+'Izračun udjela za 2025. (euri)'!E95</f>
        <v>DRENJE</v>
      </c>
      <c r="E79" s="185">
        <f>+'Izračun udjela za 2025. (euri)'!BI95</f>
        <v>2.2054965295696702E-3</v>
      </c>
    </row>
    <row r="80" spans="1:5" x14ac:dyDescent="0.25">
      <c r="A80" s="180">
        <v>75</v>
      </c>
      <c r="B80" s="180">
        <f>+'Izračun udjela za 2025. (euri)'!B97</f>
        <v>96</v>
      </c>
      <c r="C80" s="184" t="str">
        <f>+'Izračun udjela za 2025. (euri)'!D97</f>
        <v>OPĆINA</v>
      </c>
      <c r="D80" s="184" t="str">
        <f>+'Izračun udjela za 2025. (euri)'!E97</f>
        <v>DRNJE</v>
      </c>
      <c r="E80" s="185">
        <f>+'Izračun udjela za 2025. (euri)'!BI97</f>
        <v>8.1406720529425298E-4</v>
      </c>
    </row>
    <row r="81" spans="1:5" x14ac:dyDescent="0.25">
      <c r="A81" s="180">
        <v>76</v>
      </c>
      <c r="B81" s="180">
        <f>+'Izračun udjela za 2025. (euri)'!B98</f>
        <v>97</v>
      </c>
      <c r="C81" s="184" t="str">
        <f>+'Izračun udjela za 2025. (euri)'!D98</f>
        <v>OPĆINA</v>
      </c>
      <c r="D81" s="184" t="str">
        <f>+'Izračun udjela za 2025. (euri)'!E98</f>
        <v>DUBRAVA</v>
      </c>
      <c r="E81" s="185">
        <f>+'Izračun udjela za 2025. (euri)'!BI98</f>
        <v>3.5641594506946E-3</v>
      </c>
    </row>
    <row r="82" spans="1:5" x14ac:dyDescent="0.25">
      <c r="A82" s="180">
        <v>77</v>
      </c>
      <c r="B82" s="180">
        <f>+'Izračun udjela za 2025. (euri)'!B493</f>
        <v>549</v>
      </c>
      <c r="C82" s="184" t="str">
        <f>+'Izračun udjela za 2025. (euri)'!D493</f>
        <v>OPĆINA</v>
      </c>
      <c r="D82" s="184" t="str">
        <f>+'Izračun udjela za 2025. (euri)'!E493</f>
        <v>DUBRAVICA</v>
      </c>
      <c r="E82" s="185">
        <f>+'Izračun udjela za 2025. (euri)'!BI493</f>
        <v>3.7266017291712699E-4</v>
      </c>
    </row>
    <row r="83" spans="1:5" x14ac:dyDescent="0.25">
      <c r="A83" s="180">
        <v>78</v>
      </c>
      <c r="B83" s="180">
        <f>+'Izračun udjela za 2025. (euri)'!B538</f>
        <v>598</v>
      </c>
      <c r="C83" s="184" t="str">
        <f>+'Izračun udjela za 2025. (euri)'!D538</f>
        <v>OPĆINA</v>
      </c>
      <c r="D83" s="184" t="str">
        <f>+'Izračun udjela za 2025. (euri)'!E538</f>
        <v>DUBROVAČKO PRIMORJE</v>
      </c>
      <c r="E83" s="185">
        <f>+'Izračun udjela za 2025. (euri)'!BI538</f>
        <v>8.8676139082180996E-5</v>
      </c>
    </row>
    <row r="84" spans="1:5" x14ac:dyDescent="0.25">
      <c r="A84" s="180">
        <v>79</v>
      </c>
      <c r="B84" s="180">
        <f>+'Izračun udjela za 2025. (euri)'!B101</f>
        <v>100</v>
      </c>
      <c r="C84" s="184" t="str">
        <f>+'Izračun udjela za 2025. (euri)'!D101</f>
        <v>OPĆINA</v>
      </c>
      <c r="D84" s="184" t="str">
        <f>+'Izračun udjela za 2025. (euri)'!E101</f>
        <v>DUGI RAT</v>
      </c>
      <c r="E84" s="185">
        <f>+'Izračun udjela za 2025. (euri)'!BI101</f>
        <v>0</v>
      </c>
    </row>
    <row r="85" spans="1:5" x14ac:dyDescent="0.25">
      <c r="A85" s="180">
        <v>80</v>
      </c>
      <c r="B85" s="180">
        <f>+'Izračun udjela za 2025. (euri)'!B526</f>
        <v>585</v>
      </c>
      <c r="C85" s="184" t="str">
        <f>+'Izračun udjela za 2025. (euri)'!D526</f>
        <v>OPĆINA</v>
      </c>
      <c r="D85" s="184" t="str">
        <f>+'Izračun udjela za 2025. (euri)'!E526</f>
        <v>DUGOPOLJE</v>
      </c>
      <c r="E85" s="185">
        <f>+'Izračun udjela za 2025. (euri)'!BI526</f>
        <v>1.77215765926985E-3</v>
      </c>
    </row>
    <row r="86" spans="1:5" x14ac:dyDescent="0.25">
      <c r="A86" s="180">
        <v>81</v>
      </c>
      <c r="B86" s="180">
        <f>+'Izračun udjela za 2025. (euri)'!B103</f>
        <v>102</v>
      </c>
      <c r="C86" s="184" t="str">
        <f>+'Izračun udjela za 2025. (euri)'!D103</f>
        <v>OPĆINA</v>
      </c>
      <c r="D86" s="184" t="str">
        <f>+'Izračun udjela za 2025. (euri)'!E103</f>
        <v>DVOR</v>
      </c>
      <c r="E86" s="185">
        <f>+'Izračun udjela za 2025. (euri)'!BI103</f>
        <v>3.3678706772124799E-3</v>
      </c>
    </row>
    <row r="87" spans="1:5" x14ac:dyDescent="0.25">
      <c r="A87" s="180">
        <v>82</v>
      </c>
      <c r="B87" s="180">
        <f>+'Izračun udjela za 2025. (euri)'!B105</f>
        <v>104</v>
      </c>
      <c r="C87" s="184" t="str">
        <f>+'Izračun udjela za 2025. (euri)'!D105</f>
        <v>OPĆINA</v>
      </c>
      <c r="D87" s="184" t="str">
        <f>+'Izračun udjela za 2025. (euri)'!E105</f>
        <v>ĐELEKOVEC</v>
      </c>
      <c r="E87" s="185">
        <f>+'Izračun udjela za 2025. (euri)'!BI105</f>
        <v>7.0055048570020204E-4</v>
      </c>
    </row>
    <row r="88" spans="1:5" x14ac:dyDescent="0.25">
      <c r="A88" s="180">
        <v>83</v>
      </c>
      <c r="B88" s="180">
        <f>+'Izračun udjela za 2025. (euri)'!B106</f>
        <v>105</v>
      </c>
      <c r="C88" s="184" t="str">
        <f>+'Izračun udjela za 2025. (euri)'!D106</f>
        <v>OPĆINA</v>
      </c>
      <c r="D88" s="184" t="str">
        <f>+'Izračun udjela za 2025. (euri)'!E106</f>
        <v>ĐULOVAC</v>
      </c>
      <c r="E88" s="185">
        <f>+'Izračun udjela za 2025. (euri)'!BI106</f>
        <v>3.2312966514081698E-3</v>
      </c>
    </row>
    <row r="89" spans="1:5" x14ac:dyDescent="0.25">
      <c r="A89" s="180">
        <v>84</v>
      </c>
      <c r="B89" s="180">
        <f>+'Izračun udjela za 2025. (euri)'!B107</f>
        <v>106</v>
      </c>
      <c r="C89" s="184" t="str">
        <f>+'Izračun udjela za 2025. (euri)'!D107</f>
        <v>OPĆINA</v>
      </c>
      <c r="D89" s="184" t="str">
        <f>+'Izračun udjela za 2025. (euri)'!E107</f>
        <v>ĐURĐENOVAC</v>
      </c>
      <c r="E89" s="185">
        <f>+'Izračun udjela za 2025. (euri)'!BI107</f>
        <v>4.9522846011288198E-3</v>
      </c>
    </row>
    <row r="90" spans="1:5" x14ac:dyDescent="0.25">
      <c r="A90" s="180">
        <v>85</v>
      </c>
      <c r="B90" s="180">
        <f>+'Izračun udjela za 2025. (euri)'!B109</f>
        <v>108</v>
      </c>
      <c r="C90" s="184" t="str">
        <f>+'Izračun udjela za 2025. (euri)'!D109</f>
        <v>OPĆINA</v>
      </c>
      <c r="D90" s="184" t="str">
        <f>+'Izračun udjela za 2025. (euri)'!E109</f>
        <v>ĐURMANEC</v>
      </c>
      <c r="E90" s="185">
        <f>+'Izračun udjela za 2025. (euri)'!BI109</f>
        <v>1.5250961040926699E-3</v>
      </c>
    </row>
    <row r="91" spans="1:5" x14ac:dyDescent="0.25">
      <c r="A91" s="180">
        <v>86</v>
      </c>
      <c r="B91" s="180">
        <f>+'Izračun udjela za 2025. (euri)'!B110</f>
        <v>110</v>
      </c>
      <c r="C91" s="184" t="str">
        <f>+'Izračun udjela za 2025. (euri)'!D110</f>
        <v>OPĆINA</v>
      </c>
      <c r="D91" s="184" t="str">
        <f>+'Izračun udjela za 2025. (euri)'!E110</f>
        <v>ERDUT</v>
      </c>
      <c r="E91" s="185">
        <f>+'Izračun udjela za 2025. (euri)'!BI110</f>
        <v>4.2546405074292797E-3</v>
      </c>
    </row>
    <row r="92" spans="1:5" x14ac:dyDescent="0.25">
      <c r="A92" s="180">
        <v>87</v>
      </c>
      <c r="B92" s="180">
        <f>+'Izračun udjela za 2025. (euri)'!B111</f>
        <v>111</v>
      </c>
      <c r="C92" s="184" t="str">
        <f>+'Izračun udjela za 2025. (euri)'!D111</f>
        <v>OPĆINA</v>
      </c>
      <c r="D92" s="184" t="str">
        <f>+'Izračun udjela za 2025. (euri)'!E111</f>
        <v>ERNESTINOVO</v>
      </c>
      <c r="E92" s="185">
        <f>+'Izračun udjela za 2025. (euri)'!BI111</f>
        <v>1.49251182610008E-3</v>
      </c>
    </row>
    <row r="93" spans="1:5" x14ac:dyDescent="0.25">
      <c r="A93" s="180">
        <v>88</v>
      </c>
      <c r="B93" s="180">
        <f>+'Izračun udjela za 2025. (euri)'!B112</f>
        <v>113</v>
      </c>
      <c r="C93" s="184" t="str">
        <f>+'Izračun udjela za 2025. (euri)'!D112</f>
        <v>OPĆINA</v>
      </c>
      <c r="D93" s="184" t="str">
        <f>+'Izračun udjela za 2025. (euri)'!E112</f>
        <v>ERVENIK</v>
      </c>
      <c r="E93" s="185">
        <f>+'Izračun udjela za 2025. (euri)'!BI112</f>
        <v>9.5488679935684597E-4</v>
      </c>
    </row>
    <row r="94" spans="1:5" x14ac:dyDescent="0.25">
      <c r="A94" s="180">
        <v>89</v>
      </c>
      <c r="B94" s="180">
        <f>+'Izračun udjela za 2025. (euri)'!B113</f>
        <v>114</v>
      </c>
      <c r="C94" s="184" t="str">
        <f>+'Izračun udjela za 2025. (euri)'!D113</f>
        <v>OPĆINA</v>
      </c>
      <c r="D94" s="184" t="str">
        <f>+'Izračun udjela za 2025. (euri)'!E113</f>
        <v>FARKAŠEVAC</v>
      </c>
      <c r="E94" s="185">
        <f>+'Izračun udjela za 2025. (euri)'!BI113</f>
        <v>1.44931141714404E-3</v>
      </c>
    </row>
    <row r="95" spans="1:5" x14ac:dyDescent="0.25">
      <c r="A95" s="180">
        <v>90</v>
      </c>
      <c r="B95" s="180">
        <f>+'Izračun udjela za 2025. (euri)'!B556</f>
        <v>619</v>
      </c>
      <c r="C95" s="184" t="str">
        <f>+'Izračun udjela za 2025. (euri)'!D556</f>
        <v>OPĆINA</v>
      </c>
      <c r="D95" s="184" t="str">
        <f>+'Izračun udjela za 2025. (euri)'!E556</f>
        <v>FAŽANA</v>
      </c>
      <c r="E95" s="185">
        <f>+'Izračun udjela za 2025. (euri)'!BI556</f>
        <v>0</v>
      </c>
    </row>
    <row r="96" spans="1:5" x14ac:dyDescent="0.25">
      <c r="A96" s="180">
        <v>91</v>
      </c>
      <c r="B96" s="180">
        <f>+'Izračun udjela za 2025. (euri)'!B114</f>
        <v>115</v>
      </c>
      <c r="C96" s="184" t="str">
        <f>+'Izračun udjela za 2025. (euri)'!D114</f>
        <v>OPĆINA</v>
      </c>
      <c r="D96" s="184" t="str">
        <f>+'Izračun udjela za 2025. (euri)'!E114</f>
        <v>FERDINANDOVAC</v>
      </c>
      <c r="E96" s="185">
        <f>+'Izračun udjela za 2025. (euri)'!BI114</f>
        <v>1.3115304573874901E-3</v>
      </c>
    </row>
    <row r="97" spans="1:5" x14ac:dyDescent="0.25">
      <c r="A97" s="180">
        <v>92</v>
      </c>
      <c r="B97" s="180">
        <f>+'Izračun udjela za 2025. (euri)'!B115</f>
        <v>116</v>
      </c>
      <c r="C97" s="184" t="str">
        <f>+'Izračun udjela za 2025. (euri)'!D115</f>
        <v>OPĆINA</v>
      </c>
      <c r="D97" s="184" t="str">
        <f>+'Izračun udjela za 2025. (euri)'!E115</f>
        <v>FERIČANCI</v>
      </c>
      <c r="E97" s="185">
        <f>+'Izračun udjela za 2025. (euri)'!BI115</f>
        <v>1.2844796847269601E-3</v>
      </c>
    </row>
    <row r="98" spans="1:5" x14ac:dyDescent="0.25">
      <c r="A98" s="180">
        <v>93</v>
      </c>
      <c r="B98" s="180">
        <f>+'Izračun udjela za 2025. (euri)'!B565</f>
        <v>629</v>
      </c>
      <c r="C98" s="184" t="str">
        <f>+'Izračun udjela za 2025. (euri)'!D565</f>
        <v>OPĆINA</v>
      </c>
      <c r="D98" s="184" t="str">
        <f>+'Izračun udjela za 2025. (euri)'!E565</f>
        <v>FUNTANA</v>
      </c>
      <c r="E98" s="185">
        <f>+'Izračun udjela za 2025. (euri)'!BI565</f>
        <v>0</v>
      </c>
    </row>
    <row r="99" spans="1:5" x14ac:dyDescent="0.25">
      <c r="A99" s="180">
        <v>94</v>
      </c>
      <c r="B99" s="180">
        <f>+'Izračun udjela za 2025. (euri)'!B116</f>
        <v>117</v>
      </c>
      <c r="C99" s="184" t="str">
        <f>+'Izračun udjela za 2025. (euri)'!D116</f>
        <v>OPĆINA</v>
      </c>
      <c r="D99" s="184" t="str">
        <f>+'Izračun udjela za 2025. (euri)'!E116</f>
        <v>FUŽINE</v>
      </c>
      <c r="E99" s="185">
        <f>+'Izračun udjela za 2025. (euri)'!BI116</f>
        <v>0</v>
      </c>
    </row>
    <row r="100" spans="1:5" x14ac:dyDescent="0.25">
      <c r="A100" s="180">
        <v>95</v>
      </c>
      <c r="B100" s="180">
        <f>+'Izračun udjela za 2025. (euri)'!B514</f>
        <v>571</v>
      </c>
      <c r="C100" s="184" t="str">
        <f>+'Izračun udjela za 2025. (euri)'!D514</f>
        <v>OPĆINA</v>
      </c>
      <c r="D100" s="184" t="str">
        <f>+'Izračun udjela za 2025. (euri)'!E514</f>
        <v>GALOVAC</v>
      </c>
      <c r="E100" s="185">
        <f>+'Izračun udjela za 2025. (euri)'!BI514</f>
        <v>9.4583946652298395E-4</v>
      </c>
    </row>
    <row r="101" spans="1:5" x14ac:dyDescent="0.25">
      <c r="A101" s="180">
        <v>96</v>
      </c>
      <c r="B101" s="180">
        <f>+'Izračun udjela za 2025. (euri)'!B117</f>
        <v>118</v>
      </c>
      <c r="C101" s="184" t="str">
        <f>+'Izračun udjela za 2025. (euri)'!D117</f>
        <v>OPĆINA</v>
      </c>
      <c r="D101" s="184" t="str">
        <f>+'Izračun udjela za 2025. (euri)'!E117</f>
        <v>GARČIN</v>
      </c>
      <c r="E101" s="185">
        <f>+'Izračun udjela za 2025. (euri)'!BI117</f>
        <v>3.2898469886328999E-3</v>
      </c>
    </row>
    <row r="102" spans="1:5" x14ac:dyDescent="0.25">
      <c r="A102" s="180">
        <v>97</v>
      </c>
      <c r="B102" s="180">
        <f>+'Izračun udjela za 2025. (euri)'!B119</f>
        <v>120</v>
      </c>
      <c r="C102" s="184" t="str">
        <f>+'Izračun udjela za 2025. (euri)'!D119</f>
        <v>OPĆINA</v>
      </c>
      <c r="D102" s="184" t="str">
        <f>+'Izračun udjela za 2025. (euri)'!E119</f>
        <v>GENERALSKI STOL</v>
      </c>
      <c r="E102" s="185">
        <f>+'Izračun udjela za 2025. (euri)'!BI119</f>
        <v>1.3036923190581E-3</v>
      </c>
    </row>
    <row r="103" spans="1:5" x14ac:dyDescent="0.25">
      <c r="A103" s="180">
        <v>98</v>
      </c>
      <c r="B103" s="180">
        <f>+'Izračun udjela za 2025. (euri)'!B121</f>
        <v>122</v>
      </c>
      <c r="C103" s="184" t="str">
        <f>+'Izračun udjela za 2025. (euri)'!D121</f>
        <v>OPĆINA</v>
      </c>
      <c r="D103" s="184" t="str">
        <f>+'Izračun udjela za 2025. (euri)'!E121</f>
        <v>GOLA</v>
      </c>
      <c r="E103" s="185">
        <f>+'Izračun udjela za 2025. (euri)'!BI121</f>
        <v>1.9479188100720499E-3</v>
      </c>
    </row>
    <row r="104" spans="1:5" x14ac:dyDescent="0.25">
      <c r="A104" s="180">
        <v>99</v>
      </c>
      <c r="B104" s="180">
        <f>+'Izračun udjela za 2025. (euri)'!B122</f>
        <v>123</v>
      </c>
      <c r="C104" s="184" t="str">
        <f>+'Izračun udjela za 2025. (euri)'!D122</f>
        <v>OPĆINA</v>
      </c>
      <c r="D104" s="184" t="str">
        <f>+'Izračun udjela za 2025. (euri)'!E122</f>
        <v>GORIČAN</v>
      </c>
      <c r="E104" s="185">
        <f>+'Izračun udjela za 2025. (euri)'!BI122</f>
        <v>1.4847781755181601E-3</v>
      </c>
    </row>
    <row r="105" spans="1:5" x14ac:dyDescent="0.25">
      <c r="A105" s="180">
        <v>100</v>
      </c>
      <c r="B105" s="180">
        <f>+'Izračun udjela za 2025. (euri)'!B123</f>
        <v>124</v>
      </c>
      <c r="C105" s="184" t="str">
        <f>+'Izračun udjela za 2025. (euri)'!D123</f>
        <v>OPĆINA</v>
      </c>
      <c r="D105" s="184" t="str">
        <f>+'Izračun udjela za 2025. (euri)'!E123</f>
        <v>GORJANI</v>
      </c>
      <c r="E105" s="185">
        <f>+'Izračun udjela za 2025. (euri)'!BI123</f>
        <v>1.15491959990941E-3</v>
      </c>
    </row>
    <row r="106" spans="1:5" x14ac:dyDescent="0.25">
      <c r="A106" s="180">
        <v>101</v>
      </c>
      <c r="B106" s="180">
        <f>+'Izračun udjela za 2025. (euri)'!B555</f>
        <v>618</v>
      </c>
      <c r="C106" s="184" t="str">
        <f>+'Izračun udjela za 2025. (euri)'!D555</f>
        <v>OPĆINA</v>
      </c>
      <c r="D106" s="184" t="str">
        <f>+'Izračun udjela za 2025. (euri)'!E555</f>
        <v>GORNJA RIJEKA</v>
      </c>
      <c r="E106" s="185">
        <f>+'Izračun udjela za 2025. (euri)'!BI555</f>
        <v>1.4540853015754601E-3</v>
      </c>
    </row>
    <row r="107" spans="1:5" x14ac:dyDescent="0.25">
      <c r="A107" s="180">
        <v>102</v>
      </c>
      <c r="B107" s="180">
        <f>+'Izračun udjela za 2025. (euri)'!B124</f>
        <v>125</v>
      </c>
      <c r="C107" s="184" t="str">
        <f>+'Izračun udjela za 2025. (euri)'!D124</f>
        <v>OPĆINA</v>
      </c>
      <c r="D107" s="184" t="str">
        <f>+'Izračun udjela za 2025. (euri)'!E124</f>
        <v>GORNJA STUBICA</v>
      </c>
      <c r="E107" s="185">
        <f>+'Izračun udjela za 2025. (euri)'!BI124</f>
        <v>2.4288750576796502E-3</v>
      </c>
    </row>
    <row r="108" spans="1:5" x14ac:dyDescent="0.25">
      <c r="A108" s="180">
        <v>103</v>
      </c>
      <c r="B108" s="180">
        <f>+'Izračun udjela za 2025. (euri)'!B512</f>
        <v>569</v>
      </c>
      <c r="C108" s="184" t="str">
        <f>+'Izračun udjela za 2025. (euri)'!D512</f>
        <v>OPĆINA</v>
      </c>
      <c r="D108" s="184" t="str">
        <f>+'Izračun udjela za 2025. (euri)'!E512</f>
        <v>GORNJA VRBA</v>
      </c>
      <c r="E108" s="185">
        <f>+'Izračun udjela za 2025. (euri)'!BI512</f>
        <v>1.36696356844035E-3</v>
      </c>
    </row>
    <row r="109" spans="1:5" x14ac:dyDescent="0.25">
      <c r="A109" s="180">
        <v>104</v>
      </c>
      <c r="B109" s="180">
        <f>+'Izračun udjela za 2025. (euri)'!B125</f>
        <v>127</v>
      </c>
      <c r="C109" s="184" t="str">
        <f>+'Izračun udjela za 2025. (euri)'!D125</f>
        <v>OPĆINA</v>
      </c>
      <c r="D109" s="184" t="str">
        <f>+'Izračun udjela za 2025. (euri)'!E125</f>
        <v>GORNJI BOGIĆEVCI</v>
      </c>
      <c r="E109" s="185">
        <f>+'Izračun udjela za 2025. (euri)'!BI125</f>
        <v>1.52379184080836E-3</v>
      </c>
    </row>
    <row r="110" spans="1:5" x14ac:dyDescent="0.25">
      <c r="A110" s="180">
        <v>105</v>
      </c>
      <c r="B110" s="180">
        <f>+'Izračun udjela za 2025. (euri)'!B126</f>
        <v>129</v>
      </c>
      <c r="C110" s="184" t="str">
        <f>+'Izračun udjela za 2025. (euri)'!D126</f>
        <v>OPĆINA</v>
      </c>
      <c r="D110" s="184" t="str">
        <f>+'Izračun udjela za 2025. (euri)'!E126</f>
        <v>GORNJI KNEGINEC</v>
      </c>
      <c r="E110" s="185">
        <f>+'Izračun udjela za 2025. (euri)'!BI126</f>
        <v>1.3828651970390999E-3</v>
      </c>
    </row>
    <row r="111" spans="1:5" x14ac:dyDescent="0.25">
      <c r="A111" s="180">
        <v>106</v>
      </c>
      <c r="B111" s="180">
        <f>+'Izračun udjela za 2025. (euri)'!B544</f>
        <v>604</v>
      </c>
      <c r="C111" s="184" t="str">
        <f>+'Izračun udjela za 2025. (euri)'!D544</f>
        <v>OPĆINA</v>
      </c>
      <c r="D111" s="184" t="str">
        <f>+'Izračun udjela za 2025. (euri)'!E544</f>
        <v>GORNJI MIHALJEVEC</v>
      </c>
      <c r="E111" s="185">
        <f>+'Izračun udjela za 2025. (euri)'!BI544</f>
        <v>1.10728479123223E-3</v>
      </c>
    </row>
    <row r="112" spans="1:5" x14ac:dyDescent="0.25">
      <c r="A112" s="180">
        <v>107</v>
      </c>
      <c r="B112" s="180">
        <f>+'Izračun udjela za 2025. (euri)'!B128</f>
        <v>131</v>
      </c>
      <c r="C112" s="184" t="str">
        <f>+'Izračun udjela za 2025. (euri)'!D128</f>
        <v>OPĆINA</v>
      </c>
      <c r="D112" s="184" t="str">
        <f>+'Izračun udjela za 2025. (euri)'!E128</f>
        <v>GRAČAC</v>
      </c>
      <c r="E112" s="185">
        <f>+'Izračun udjela za 2025. (euri)'!BI128</f>
        <v>2.7980645294080498E-3</v>
      </c>
    </row>
    <row r="113" spans="1:5" x14ac:dyDescent="0.25">
      <c r="A113" s="180">
        <v>108</v>
      </c>
      <c r="B113" s="180">
        <f>+'Izračun udjela za 2025. (euri)'!B129</f>
        <v>132</v>
      </c>
      <c r="C113" s="184" t="str">
        <f>+'Izračun udjela za 2025. (euri)'!D129</f>
        <v>OPĆINA</v>
      </c>
      <c r="D113" s="184" t="str">
        <f>+'Izračun udjela za 2025. (euri)'!E129</f>
        <v>GRAČIŠĆE</v>
      </c>
      <c r="E113" s="185">
        <f>+'Izračun udjela za 2025. (euri)'!BI129</f>
        <v>2.1156357606505799E-4</v>
      </c>
    </row>
    <row r="114" spans="1:5" x14ac:dyDescent="0.25">
      <c r="A114" s="180">
        <v>109</v>
      </c>
      <c r="B114" s="180">
        <f>+'Izračun udjela za 2025. (euri)'!B131</f>
        <v>134</v>
      </c>
      <c r="C114" s="184" t="str">
        <f>+'Izračun udjela za 2025. (euri)'!D131</f>
        <v>OPĆINA</v>
      </c>
      <c r="D114" s="184" t="str">
        <f>+'Izračun udjela za 2025. (euri)'!E131</f>
        <v>GRADAC</v>
      </c>
      <c r="E114" s="185">
        <f>+'Izračun udjela za 2025. (euri)'!BI131</f>
        <v>0</v>
      </c>
    </row>
    <row r="115" spans="1:5" x14ac:dyDescent="0.25">
      <c r="A115" s="180">
        <v>110</v>
      </c>
      <c r="B115" s="180">
        <f>+'Izračun udjela za 2025. (euri)'!B132</f>
        <v>135</v>
      </c>
      <c r="C115" s="184" t="str">
        <f>+'Izračun udjela za 2025. (euri)'!D132</f>
        <v>OPĆINA</v>
      </c>
      <c r="D115" s="184" t="str">
        <f>+'Izračun udjela za 2025. (euri)'!E132</f>
        <v>GRADEC</v>
      </c>
      <c r="E115" s="185">
        <f>+'Izračun udjela za 2025. (euri)'!BI132</f>
        <v>2.3762940853739598E-3</v>
      </c>
    </row>
    <row r="116" spans="1:5" x14ac:dyDescent="0.25">
      <c r="A116" s="180">
        <v>111</v>
      </c>
      <c r="B116" s="180">
        <f>+'Izračun udjela za 2025. (euri)'!B133</f>
        <v>136</v>
      </c>
      <c r="C116" s="184" t="str">
        <f>+'Izračun udjela za 2025. (euri)'!D133</f>
        <v>OPĆINA</v>
      </c>
      <c r="D116" s="184" t="str">
        <f>+'Izračun udjela za 2025. (euri)'!E133</f>
        <v>GRADINA</v>
      </c>
      <c r="E116" s="185">
        <f>+'Izračun udjela za 2025. (euri)'!BI133</f>
        <v>2.8137758195091399E-3</v>
      </c>
    </row>
    <row r="117" spans="1:5" x14ac:dyDescent="0.25">
      <c r="A117" s="180">
        <v>112</v>
      </c>
      <c r="B117" s="180">
        <f>+'Izračun udjela za 2025. (euri)'!B134</f>
        <v>137</v>
      </c>
      <c r="C117" s="184" t="str">
        <f>+'Izračun udjela za 2025. (euri)'!D134</f>
        <v>OPĆINA</v>
      </c>
      <c r="D117" s="184" t="str">
        <f>+'Izračun udjela za 2025. (euri)'!E134</f>
        <v>GRADIŠTE</v>
      </c>
      <c r="E117" s="185">
        <f>+'Izračun udjela za 2025. (euri)'!BI134</f>
        <v>1.87402746120134E-3</v>
      </c>
    </row>
    <row r="118" spans="1:5" x14ac:dyDescent="0.25">
      <c r="A118" s="180">
        <v>113</v>
      </c>
      <c r="B118" s="180">
        <f>+'Izračun udjela za 2025. (euri)'!B135</f>
        <v>138</v>
      </c>
      <c r="C118" s="184" t="str">
        <f>+'Izračun udjela za 2025. (euri)'!D135</f>
        <v>OPĆINA</v>
      </c>
      <c r="D118" s="184" t="str">
        <f>+'Izračun udjela za 2025. (euri)'!E135</f>
        <v>GROŽNJAN</v>
      </c>
      <c r="E118" s="185">
        <f>+'Izračun udjela za 2025. (euri)'!BI135</f>
        <v>0</v>
      </c>
    </row>
    <row r="119" spans="1:5" x14ac:dyDescent="0.25">
      <c r="A119" s="180">
        <v>114</v>
      </c>
      <c r="B119" s="180">
        <f>+'Izračun udjela za 2025. (euri)'!B137</f>
        <v>140</v>
      </c>
      <c r="C119" s="184" t="str">
        <f>+'Izračun udjela za 2025. (euri)'!D137</f>
        <v>OPĆINA</v>
      </c>
      <c r="D119" s="184" t="str">
        <f>+'Izračun udjela za 2025. (euri)'!E137</f>
        <v>GUNDINCI</v>
      </c>
      <c r="E119" s="185">
        <f>+'Izračun udjela za 2025. (euri)'!BI137</f>
        <v>1.4199264484864799E-3</v>
      </c>
    </row>
    <row r="120" spans="1:5" x14ac:dyDescent="0.25">
      <c r="A120" s="180">
        <v>115</v>
      </c>
      <c r="B120" s="180">
        <f>+'Izračun udjela za 2025. (euri)'!B138</f>
        <v>141</v>
      </c>
      <c r="C120" s="184" t="str">
        <f>+'Izračun udjela za 2025. (euri)'!D138</f>
        <v>OPĆINA</v>
      </c>
      <c r="D120" s="184" t="str">
        <f>+'Izračun udjela za 2025. (euri)'!E138</f>
        <v>GUNJA</v>
      </c>
      <c r="E120" s="185">
        <f>+'Izračun udjela za 2025. (euri)'!BI138</f>
        <v>2.7486808068231299E-3</v>
      </c>
    </row>
    <row r="121" spans="1:5" x14ac:dyDescent="0.25">
      <c r="A121" s="180">
        <v>116</v>
      </c>
      <c r="B121" s="180">
        <f>+'Izračun udjela za 2025. (euri)'!B458</f>
        <v>510</v>
      </c>
      <c r="C121" s="184" t="str">
        <f>+'Izračun udjela za 2025. (euri)'!D458</f>
        <v>OPĆINA</v>
      </c>
      <c r="D121" s="184" t="str">
        <f>+'Izračun udjela za 2025. (euri)'!E458</f>
        <v>GVOZD</v>
      </c>
      <c r="E121" s="185">
        <f>+'Izračun udjela za 2025. (euri)'!BI458</f>
        <v>2.1575278373282898E-3</v>
      </c>
    </row>
    <row r="122" spans="1:5" x14ac:dyDescent="0.25">
      <c r="A122" s="180">
        <v>117</v>
      </c>
      <c r="B122" s="180">
        <f>+'Izračun udjela za 2025. (euri)'!B139</f>
        <v>144</v>
      </c>
      <c r="C122" s="184" t="str">
        <f>+'Izračun udjela za 2025. (euri)'!D139</f>
        <v>OPĆINA</v>
      </c>
      <c r="D122" s="184" t="str">
        <f>+'Izračun udjela za 2025. (euri)'!E139</f>
        <v>HERCEGOVAC</v>
      </c>
      <c r="E122" s="185">
        <f>+'Izračun udjela za 2025. (euri)'!BI139</f>
        <v>1.49194161435897E-3</v>
      </c>
    </row>
    <row r="123" spans="1:5" x14ac:dyDescent="0.25">
      <c r="A123" s="180">
        <v>118</v>
      </c>
      <c r="B123" s="180">
        <f>+'Izračun udjela za 2025. (euri)'!B140</f>
        <v>145</v>
      </c>
      <c r="C123" s="184" t="str">
        <f>+'Izračun udjela za 2025. (euri)'!D140</f>
        <v>OPĆINA</v>
      </c>
      <c r="D123" s="184" t="str">
        <f>+'Izračun udjela za 2025. (euri)'!E140</f>
        <v>HLEBINE</v>
      </c>
      <c r="E123" s="185">
        <f>+'Izračun udjela za 2025. (euri)'!BI140</f>
        <v>9.8541590884918396E-4</v>
      </c>
    </row>
    <row r="124" spans="1:5" x14ac:dyDescent="0.25">
      <c r="A124" s="180">
        <v>119</v>
      </c>
      <c r="B124" s="180">
        <f>+'Izračun udjela za 2025. (euri)'!B141</f>
        <v>146</v>
      </c>
      <c r="C124" s="184" t="str">
        <f>+'Izračun udjela za 2025. (euri)'!D141</f>
        <v>OPĆINA</v>
      </c>
      <c r="D124" s="184" t="str">
        <f>+'Izračun udjela za 2025. (euri)'!E141</f>
        <v>HRAŠĆINA</v>
      </c>
      <c r="E124" s="185">
        <f>+'Izračun udjela za 2025. (euri)'!BI141</f>
        <v>1.0074634263788E-3</v>
      </c>
    </row>
    <row r="125" spans="1:5" x14ac:dyDescent="0.25">
      <c r="A125" s="180">
        <v>120</v>
      </c>
      <c r="B125" s="180">
        <f>+'Izračun udjela za 2025. (euri)'!B142</f>
        <v>148</v>
      </c>
      <c r="C125" s="184" t="str">
        <f>+'Izračun udjela za 2025. (euri)'!D142</f>
        <v>OPĆINA</v>
      </c>
      <c r="D125" s="184" t="str">
        <f>+'Izračun udjela za 2025. (euri)'!E142</f>
        <v>HRVACE</v>
      </c>
      <c r="E125" s="185">
        <f>+'Izračun udjela za 2025. (euri)'!BI142</f>
        <v>2.26513602597551E-3</v>
      </c>
    </row>
    <row r="126" spans="1:5" x14ac:dyDescent="0.25">
      <c r="A126" s="180">
        <v>121</v>
      </c>
      <c r="B126" s="180">
        <f>+'Izračun udjela za 2025. (euri)'!B143</f>
        <v>149</v>
      </c>
      <c r="C126" s="184" t="str">
        <f>+'Izračun udjela za 2025. (euri)'!D143</f>
        <v>OPĆINA</v>
      </c>
      <c r="D126" s="184" t="str">
        <f>+'Izračun udjela za 2025. (euri)'!E143</f>
        <v>HRVATSKA DUBICA</v>
      </c>
      <c r="E126" s="185">
        <f>+'Izračun udjela za 2025. (euri)'!BI143</f>
        <v>1.5086993392040499E-3</v>
      </c>
    </row>
    <row r="127" spans="1:5" x14ac:dyDescent="0.25">
      <c r="A127" s="180">
        <v>122</v>
      </c>
      <c r="B127" s="180">
        <f>+'Izračun udjela za 2025. (euri)'!B146</f>
        <v>152</v>
      </c>
      <c r="C127" s="184" t="str">
        <f>+'Izračun udjela za 2025. (euri)'!D146</f>
        <v>OPĆINA</v>
      </c>
      <c r="D127" s="184" t="str">
        <f>+'Izračun udjela za 2025. (euri)'!E146</f>
        <v>HUM NA SUTLI</v>
      </c>
      <c r="E127" s="185">
        <f>+'Izračun udjela za 2025. (euri)'!BI146</f>
        <v>0</v>
      </c>
    </row>
    <row r="128" spans="1:5" x14ac:dyDescent="0.25">
      <c r="A128" s="180">
        <v>123</v>
      </c>
      <c r="B128" s="180">
        <f>+'Izračun udjela za 2025. (euri)'!B152</f>
        <v>159</v>
      </c>
      <c r="C128" s="184" t="str">
        <f>+'Izračun udjela za 2025. (euri)'!D152</f>
        <v>OPĆINA</v>
      </c>
      <c r="D128" s="184" t="str">
        <f>+'Izračun udjela za 2025. (euri)'!E152</f>
        <v>IVANKOVO</v>
      </c>
      <c r="E128" s="185">
        <f>+'Izračun udjela za 2025. (euri)'!BI152</f>
        <v>5.4242769051625504E-3</v>
      </c>
    </row>
    <row r="129" spans="1:5" x14ac:dyDescent="0.25">
      <c r="A129" s="180">
        <v>124</v>
      </c>
      <c r="B129" s="180">
        <f>+'Izračun udjela za 2025. (euri)'!B153</f>
        <v>161</v>
      </c>
      <c r="C129" s="184" t="str">
        <f>+'Izračun udjela za 2025. (euri)'!D153</f>
        <v>OPĆINA</v>
      </c>
      <c r="D129" s="184" t="str">
        <f>+'Izračun udjela za 2025. (euri)'!E153</f>
        <v>IVANSKA</v>
      </c>
      <c r="E129" s="185">
        <f>+'Izračun udjela za 2025. (euri)'!BI153</f>
        <v>1.7708225771234801E-3</v>
      </c>
    </row>
    <row r="130" spans="1:5" x14ac:dyDescent="0.25">
      <c r="A130" s="180">
        <v>125</v>
      </c>
      <c r="B130" s="180">
        <f>+'Izračun udjela za 2025. (euri)'!B549</f>
        <v>609</v>
      </c>
      <c r="C130" s="184" t="str">
        <f>+'Izračun udjela za 2025. (euri)'!D549</f>
        <v>OPĆINA</v>
      </c>
      <c r="D130" s="184" t="str">
        <f>+'Izračun udjela za 2025. (euri)'!E549</f>
        <v>JAGODNJAK</v>
      </c>
      <c r="E130" s="185">
        <f>+'Izračun udjela za 2025. (euri)'!BI549</f>
        <v>1.14625068351866E-3</v>
      </c>
    </row>
    <row r="131" spans="1:5" x14ac:dyDescent="0.25">
      <c r="A131" s="180">
        <v>126</v>
      </c>
      <c r="B131" s="180">
        <f>+'Izračun udjela za 2025. (euri)'!B154</f>
        <v>163</v>
      </c>
      <c r="C131" s="184" t="str">
        <f>+'Izračun udjela za 2025. (euri)'!D154</f>
        <v>OPĆINA</v>
      </c>
      <c r="D131" s="184" t="str">
        <f>+'Izračun udjela za 2025. (euri)'!E154</f>
        <v>JAKOVLJE</v>
      </c>
      <c r="E131" s="185">
        <f>+'Izračun udjela za 2025. (euri)'!BI154</f>
        <v>1.61347282047352E-3</v>
      </c>
    </row>
    <row r="132" spans="1:5" x14ac:dyDescent="0.25">
      <c r="A132" s="180">
        <v>127</v>
      </c>
      <c r="B132" s="180">
        <f>+'Izračun udjela za 2025. (euri)'!B155</f>
        <v>164</v>
      </c>
      <c r="C132" s="184" t="str">
        <f>+'Izračun udjela za 2025. (euri)'!D155</f>
        <v>OPĆINA</v>
      </c>
      <c r="D132" s="184" t="str">
        <f>+'Izračun udjela za 2025. (euri)'!E155</f>
        <v>JAKŠIĆ</v>
      </c>
      <c r="E132" s="185">
        <f>+'Izračun udjela za 2025. (euri)'!BI155</f>
        <v>2.6324824192372198E-3</v>
      </c>
    </row>
    <row r="133" spans="1:5" x14ac:dyDescent="0.25">
      <c r="A133" s="180">
        <v>128</v>
      </c>
      <c r="B133" s="180">
        <f>+'Izračun udjela za 2025. (euri)'!B156</f>
        <v>165</v>
      </c>
      <c r="C133" s="184" t="str">
        <f>+'Izračun udjela za 2025. (euri)'!D156</f>
        <v>OPĆINA</v>
      </c>
      <c r="D133" s="184" t="str">
        <f>+'Izračun udjela za 2025. (euri)'!E156</f>
        <v>JALŽABET</v>
      </c>
      <c r="E133" s="185">
        <f>+'Izračun udjela za 2025. (euri)'!BI156</f>
        <v>1.4568959968651E-3</v>
      </c>
    </row>
    <row r="134" spans="1:5" x14ac:dyDescent="0.25">
      <c r="A134" s="180">
        <v>129</v>
      </c>
      <c r="B134" s="180">
        <f>+'Izračun udjela za 2025. (euri)'!B539</f>
        <v>599</v>
      </c>
      <c r="C134" s="184" t="str">
        <f>+'Izračun udjela za 2025. (euri)'!D539</f>
        <v>OPĆINA</v>
      </c>
      <c r="D134" s="184" t="str">
        <f>+'Izračun udjela za 2025. (euri)'!E539</f>
        <v>JANJINA</v>
      </c>
      <c r="E134" s="185">
        <f>+'Izračun udjela za 2025. (euri)'!BI539</f>
        <v>0</v>
      </c>
    </row>
    <row r="135" spans="1:5" x14ac:dyDescent="0.25">
      <c r="A135" s="180">
        <v>130</v>
      </c>
      <c r="B135" s="180">
        <f>+'Izračun udjela za 2025. (euri)'!B157</f>
        <v>166</v>
      </c>
      <c r="C135" s="184" t="str">
        <f>+'Izračun udjela za 2025. (euri)'!D157</f>
        <v>OPĆINA</v>
      </c>
      <c r="D135" s="184" t="str">
        <f>+'Izračun udjela za 2025. (euri)'!E157</f>
        <v>JARMINA</v>
      </c>
      <c r="E135" s="185">
        <f>+'Izračun udjela za 2025. (euri)'!BI157</f>
        <v>1.6895331189733401E-3</v>
      </c>
    </row>
    <row r="136" spans="1:5" x14ac:dyDescent="0.25">
      <c r="A136" s="180">
        <v>131</v>
      </c>
      <c r="B136" s="180">
        <f>+'Izračun udjela za 2025. (euri)'!B158</f>
        <v>167</v>
      </c>
      <c r="C136" s="184" t="str">
        <f>+'Izračun udjela za 2025. (euri)'!D158</f>
        <v>OPĆINA</v>
      </c>
      <c r="D136" s="184" t="str">
        <f>+'Izračun udjela za 2025. (euri)'!E158</f>
        <v>JASENICE</v>
      </c>
      <c r="E136" s="185">
        <f>+'Izračun udjela za 2025. (euri)'!BI158</f>
        <v>0</v>
      </c>
    </row>
    <row r="137" spans="1:5" x14ac:dyDescent="0.25">
      <c r="A137" s="180">
        <v>132</v>
      </c>
      <c r="B137" s="180">
        <f>+'Izračun udjela za 2025. (euri)'!B159</f>
        <v>168</v>
      </c>
      <c r="C137" s="184" t="str">
        <f>+'Izračun udjela za 2025. (euri)'!D159</f>
        <v>OPĆINA</v>
      </c>
      <c r="D137" s="184" t="str">
        <f>+'Izračun udjela za 2025. (euri)'!E159</f>
        <v>JASENOVAC</v>
      </c>
      <c r="E137" s="185">
        <f>+'Izračun udjela za 2025. (euri)'!BI159</f>
        <v>1.4652452711706801E-3</v>
      </c>
    </row>
    <row r="138" spans="1:5" x14ac:dyDescent="0.25">
      <c r="A138" s="180">
        <v>133</v>
      </c>
      <c r="B138" s="180">
        <f>+'Izračun udjela za 2025. (euri)'!B161</f>
        <v>170</v>
      </c>
      <c r="C138" s="184" t="str">
        <f>+'Izračun udjela za 2025. (euri)'!D161</f>
        <v>OPĆINA</v>
      </c>
      <c r="D138" s="184" t="str">
        <f>+'Izračun udjela za 2025. (euri)'!E161</f>
        <v>JELENJE</v>
      </c>
      <c r="E138" s="185">
        <f>+'Izračun udjela za 2025. (euri)'!BI161</f>
        <v>1.2734470344567201E-3</v>
      </c>
    </row>
    <row r="139" spans="1:5" x14ac:dyDescent="0.25">
      <c r="A139" s="180">
        <v>134</v>
      </c>
      <c r="B139" s="180">
        <f>+'Izračun udjela za 2025. (euri)'!B162</f>
        <v>171</v>
      </c>
      <c r="C139" s="184" t="str">
        <f>+'Izračun udjela za 2025. (euri)'!D162</f>
        <v>OPĆINA</v>
      </c>
      <c r="D139" s="184" t="str">
        <f>+'Izračun udjela za 2025. (euri)'!E162</f>
        <v>JELSA</v>
      </c>
      <c r="E139" s="185">
        <f>+'Izračun udjela za 2025. (euri)'!BI162</f>
        <v>0</v>
      </c>
    </row>
    <row r="140" spans="1:5" x14ac:dyDescent="0.25">
      <c r="A140" s="180">
        <v>135</v>
      </c>
      <c r="B140" s="180">
        <f>+'Izračun udjela za 2025. (euri)'!B496</f>
        <v>552</v>
      </c>
      <c r="C140" s="184" t="str">
        <f>+'Izračun udjela za 2025. (euri)'!D496</f>
        <v>OPĆINA</v>
      </c>
      <c r="D140" s="184" t="str">
        <f>+'Izračun udjela za 2025. (euri)'!E496</f>
        <v>JESENJE</v>
      </c>
      <c r="E140" s="185">
        <f>+'Izračun udjela za 2025. (euri)'!BI496</f>
        <v>7.3172515867461101E-4</v>
      </c>
    </row>
    <row r="141" spans="1:5" x14ac:dyDescent="0.25">
      <c r="A141" s="180">
        <v>136</v>
      </c>
      <c r="B141" s="180">
        <f>+'Izračun udjela za 2025. (euri)'!B163</f>
        <v>172</v>
      </c>
      <c r="C141" s="184" t="str">
        <f>+'Izračun udjela za 2025. (euri)'!D163</f>
        <v>OPĆINA</v>
      </c>
      <c r="D141" s="184" t="str">
        <f>+'Izračun udjela za 2025. (euri)'!E163</f>
        <v>JOSIPDOL</v>
      </c>
      <c r="E141" s="185">
        <f>+'Izračun udjela za 2025. (euri)'!BI163</f>
        <v>2.2571613000569998E-3</v>
      </c>
    </row>
    <row r="142" spans="1:5" x14ac:dyDescent="0.25">
      <c r="A142" s="180">
        <v>137</v>
      </c>
      <c r="B142" s="180">
        <f>+'Izračun udjela za 2025. (euri)'!B164</f>
        <v>173</v>
      </c>
      <c r="C142" s="184" t="str">
        <f>+'Izračun udjela za 2025. (euri)'!D164</f>
        <v>OPĆINA</v>
      </c>
      <c r="D142" s="184" t="str">
        <f>+'Izračun udjela za 2025. (euri)'!E164</f>
        <v>KALI</v>
      </c>
      <c r="E142" s="185">
        <f>+'Izračun udjela za 2025. (euri)'!BI164</f>
        <v>2.3826785630339499E-4</v>
      </c>
    </row>
    <row r="143" spans="1:5" x14ac:dyDescent="0.25">
      <c r="A143" s="180">
        <v>138</v>
      </c>
      <c r="B143" s="180">
        <f>+'Izračun udjela za 2025. (euri)'!B503</f>
        <v>559</v>
      </c>
      <c r="C143" s="184" t="str">
        <f>+'Izračun udjela za 2025. (euri)'!D503</f>
        <v>OPĆINA</v>
      </c>
      <c r="D143" s="184" t="str">
        <f>+'Izračun udjela za 2025. (euri)'!E503</f>
        <v>KALINOVAC</v>
      </c>
      <c r="E143" s="185">
        <f>+'Izračun udjela za 2025. (euri)'!BI503</f>
        <v>8.0641277450932598E-4</v>
      </c>
    </row>
    <row r="144" spans="1:5" x14ac:dyDescent="0.25">
      <c r="A144" s="180">
        <v>139</v>
      </c>
      <c r="B144" s="180">
        <f>+'Izračun udjela za 2025. (euri)'!B504</f>
        <v>560</v>
      </c>
      <c r="C144" s="184" t="str">
        <f>+'Izračun udjela za 2025. (euri)'!D504</f>
        <v>OPĆINA</v>
      </c>
      <c r="D144" s="184" t="str">
        <f>+'Izračun udjela za 2025. (euri)'!E504</f>
        <v>KALNIK</v>
      </c>
      <c r="E144" s="185">
        <f>+'Izračun udjela za 2025. (euri)'!BI504</f>
        <v>9.0179074766718801E-4</v>
      </c>
    </row>
    <row r="145" spans="1:5" x14ac:dyDescent="0.25">
      <c r="A145" s="180">
        <v>140</v>
      </c>
      <c r="B145" s="180">
        <f>+'Izračun udjela za 2025. (euri)'!B560</f>
        <v>623</v>
      </c>
      <c r="C145" s="184" t="str">
        <f>+'Izračun udjela za 2025. (euri)'!D560</f>
        <v>OPĆINA</v>
      </c>
      <c r="D145" s="184" t="str">
        <f>+'Izračun udjela za 2025. (euri)'!E560</f>
        <v>KAMANJE</v>
      </c>
      <c r="E145" s="185">
        <f>+'Izračun udjela za 2025. (euri)'!BI560</f>
        <v>3.1995055007237101E-4</v>
      </c>
    </row>
    <row r="146" spans="1:5" x14ac:dyDescent="0.25">
      <c r="A146" s="180">
        <v>141</v>
      </c>
      <c r="B146" s="180">
        <f>+'Izračun udjela za 2025. (euri)'!B165</f>
        <v>175</v>
      </c>
      <c r="C146" s="184" t="str">
        <f>+'Izračun udjela za 2025. (euri)'!D165</f>
        <v>OPĆINA</v>
      </c>
      <c r="D146" s="184" t="str">
        <f>+'Izračun udjela za 2025. (euri)'!E165</f>
        <v>KANFANAR</v>
      </c>
      <c r="E146" s="185">
        <f>+'Izračun udjela za 2025. (euri)'!BI165</f>
        <v>0</v>
      </c>
    </row>
    <row r="147" spans="1:5" x14ac:dyDescent="0.25">
      <c r="A147" s="180">
        <v>142</v>
      </c>
      <c r="B147" s="180">
        <f>+'Izračun udjela za 2025. (euri)'!B166</f>
        <v>176</v>
      </c>
      <c r="C147" s="184" t="str">
        <f>+'Izračun udjela za 2025. (euri)'!D166</f>
        <v>OPĆINA</v>
      </c>
      <c r="D147" s="184" t="str">
        <f>+'Izračun udjela za 2025. (euri)'!E166</f>
        <v>KAPELA</v>
      </c>
      <c r="E147" s="185">
        <f>+'Izračun udjela za 2025. (euri)'!BI166</f>
        <v>2.2522399522685202E-3</v>
      </c>
    </row>
    <row r="148" spans="1:5" x14ac:dyDescent="0.25">
      <c r="A148" s="180">
        <v>143</v>
      </c>
      <c r="B148" s="180">
        <f>+'Izračun udjela za 2025. (euri)'!B167</f>
        <v>177</v>
      </c>
      <c r="C148" s="184" t="str">
        <f>+'Izračun udjela za 2025. (euri)'!D167</f>
        <v>OPĆINA</v>
      </c>
      <c r="D148" s="184" t="str">
        <f>+'Izračun udjela za 2025. (euri)'!E167</f>
        <v>KAPTOL</v>
      </c>
      <c r="E148" s="185">
        <f>+'Izračun udjela za 2025. (euri)'!BI167</f>
        <v>2.3125076310215099E-3</v>
      </c>
    </row>
    <row r="149" spans="1:5" x14ac:dyDescent="0.25">
      <c r="A149" s="180">
        <v>144</v>
      </c>
      <c r="B149" s="180">
        <f>+'Izračun udjela za 2025. (euri)'!B168</f>
        <v>178</v>
      </c>
      <c r="C149" s="184" t="str">
        <f>+'Izračun udjela za 2025. (euri)'!D168</f>
        <v>OPĆINA</v>
      </c>
      <c r="D149" s="184" t="str">
        <f>+'Izračun udjela za 2025. (euri)'!E168</f>
        <v>KARLOBAG</v>
      </c>
      <c r="E149" s="185">
        <f>+'Izračun udjela za 2025. (euri)'!BI168</f>
        <v>0</v>
      </c>
    </row>
    <row r="150" spans="1:5" x14ac:dyDescent="0.25">
      <c r="A150" s="180">
        <v>145</v>
      </c>
      <c r="B150" s="180">
        <f>+'Izračun udjela za 2025. (euri)'!B536</f>
        <v>596</v>
      </c>
      <c r="C150" s="184" t="str">
        <f>+'Izračun udjela za 2025. (euri)'!D536</f>
        <v>OPĆINA</v>
      </c>
      <c r="D150" s="184" t="str">
        <f>+'Izračun udjela za 2025. (euri)'!E536</f>
        <v>KAROJBA</v>
      </c>
      <c r="E150" s="185">
        <f>+'Izračun udjela za 2025. (euri)'!BI536</f>
        <v>3.8752285171149702E-4</v>
      </c>
    </row>
    <row r="151" spans="1:5" x14ac:dyDescent="0.25">
      <c r="A151" s="180">
        <v>146</v>
      </c>
      <c r="B151" s="180">
        <f>+'Izračun udjela za 2025. (euri)'!B537</f>
        <v>597</v>
      </c>
      <c r="C151" s="184" t="str">
        <f>+'Izračun udjela za 2025. (euri)'!D537</f>
        <v>OPĆINA</v>
      </c>
      <c r="D151" s="184" t="str">
        <f>+'Izračun udjela za 2025. (euri)'!E537</f>
        <v>KAŠTELIR-LABINCI</v>
      </c>
      <c r="E151" s="185">
        <f>+'Izračun udjela za 2025. (euri)'!BI537</f>
        <v>0</v>
      </c>
    </row>
    <row r="152" spans="1:5" x14ac:dyDescent="0.25">
      <c r="A152" s="180">
        <v>147</v>
      </c>
      <c r="B152" s="180">
        <f>+'Izračun udjela za 2025. (euri)'!B172</f>
        <v>183</v>
      </c>
      <c r="C152" s="184" t="str">
        <f>+'Izračun udjela za 2025. (euri)'!D172</f>
        <v>OPĆINA</v>
      </c>
      <c r="D152" s="184" t="str">
        <f>+'Izračun udjela za 2025. (euri)'!E172</f>
        <v>KIJEVO</v>
      </c>
      <c r="E152" s="185">
        <f>+'Izračun udjela za 2025. (euri)'!BI172</f>
        <v>1.7202701992707401E-4</v>
      </c>
    </row>
    <row r="153" spans="1:5" x14ac:dyDescent="0.25">
      <c r="A153" s="180">
        <v>148</v>
      </c>
      <c r="B153" s="180">
        <f>+'Izračun udjela za 2025. (euri)'!B173</f>
        <v>184</v>
      </c>
      <c r="C153" s="184" t="str">
        <f>+'Izračun udjela za 2025. (euri)'!D173</f>
        <v>OPĆINA</v>
      </c>
      <c r="D153" s="184" t="str">
        <f>+'Izračun udjela za 2025. (euri)'!E173</f>
        <v>KISTANJE</v>
      </c>
      <c r="E153" s="185">
        <f>+'Izračun udjela za 2025. (euri)'!BI173</f>
        <v>3.19458101327935E-3</v>
      </c>
    </row>
    <row r="154" spans="1:5" x14ac:dyDescent="0.25">
      <c r="A154" s="180">
        <v>149</v>
      </c>
      <c r="B154" s="180">
        <f>+'Izračun udjela za 2025. (euri)'!B174</f>
        <v>185</v>
      </c>
      <c r="C154" s="184" t="str">
        <f>+'Izračun udjela za 2025. (euri)'!D174</f>
        <v>OPĆINA</v>
      </c>
      <c r="D154" s="184" t="str">
        <f>+'Izračun udjela za 2025. (euri)'!E174</f>
        <v>KLAKAR</v>
      </c>
      <c r="E154" s="185">
        <f>+'Izračun udjela za 2025. (euri)'!BI174</f>
        <v>1.51550937837976E-3</v>
      </c>
    </row>
    <row r="155" spans="1:5" x14ac:dyDescent="0.25">
      <c r="A155" s="180">
        <v>150</v>
      </c>
      <c r="B155" s="180">
        <f>+'Izračun udjela za 2025. (euri)'!B175</f>
        <v>186</v>
      </c>
      <c r="C155" s="184" t="str">
        <f>+'Izračun udjela za 2025. (euri)'!D175</f>
        <v>OPĆINA</v>
      </c>
      <c r="D155" s="184" t="str">
        <f>+'Izračun udjela za 2025. (euri)'!E175</f>
        <v>KLANA</v>
      </c>
      <c r="E155" s="185">
        <f>+'Izračun udjela za 2025. (euri)'!BI175</f>
        <v>5.2653008570046397E-4</v>
      </c>
    </row>
    <row r="156" spans="1:5" x14ac:dyDescent="0.25">
      <c r="A156" s="180">
        <v>151</v>
      </c>
      <c r="B156" s="180">
        <f>+'Izračun udjela za 2025. (euri)'!B177</f>
        <v>189</v>
      </c>
      <c r="C156" s="184" t="str">
        <f>+'Izračun udjela za 2025. (euri)'!D177</f>
        <v>OPĆINA</v>
      </c>
      <c r="D156" s="184" t="str">
        <f>+'Izračun udjela za 2025. (euri)'!E177</f>
        <v>KLENOVNIK</v>
      </c>
      <c r="E156" s="185">
        <f>+'Izračun udjela za 2025. (euri)'!BI177</f>
        <v>8.1121948718255804E-4</v>
      </c>
    </row>
    <row r="157" spans="1:5" x14ac:dyDescent="0.25">
      <c r="A157" s="180">
        <v>152</v>
      </c>
      <c r="B157" s="180">
        <f>+'Izračun udjela za 2025. (euri)'!B178</f>
        <v>190</v>
      </c>
      <c r="C157" s="184" t="str">
        <f>+'Izračun udjela za 2025. (euri)'!D178</f>
        <v>OPĆINA</v>
      </c>
      <c r="D157" s="184" t="str">
        <f>+'Izračun udjela za 2025. (euri)'!E178</f>
        <v>KLINČA SELA</v>
      </c>
      <c r="E157" s="185">
        <f>+'Izračun udjela za 2025. (euri)'!BI178</f>
        <v>8.3172900032739601E-4</v>
      </c>
    </row>
    <row r="158" spans="1:5" x14ac:dyDescent="0.25">
      <c r="A158" s="180">
        <v>153</v>
      </c>
      <c r="B158" s="180">
        <f>+'Izračun udjela za 2025. (euri)'!B179</f>
        <v>192</v>
      </c>
      <c r="C158" s="184" t="str">
        <f>+'Izračun udjela za 2025. (euri)'!D179</f>
        <v>OPĆINA</v>
      </c>
      <c r="D158" s="184" t="str">
        <f>+'Izračun udjela za 2025. (euri)'!E179</f>
        <v>KLIS</v>
      </c>
      <c r="E158" s="185">
        <f>+'Izračun udjela za 2025. (euri)'!BI179</f>
        <v>2.2456428319955301E-3</v>
      </c>
    </row>
    <row r="159" spans="1:5" x14ac:dyDescent="0.25">
      <c r="A159" s="180">
        <v>154</v>
      </c>
      <c r="B159" s="180">
        <f>+'Izračun udjela za 2025. (euri)'!B180</f>
        <v>193</v>
      </c>
      <c r="C159" s="184" t="str">
        <f>+'Izračun udjela za 2025. (euri)'!D180</f>
        <v>OPĆINA</v>
      </c>
      <c r="D159" s="184" t="str">
        <f>+'Izračun udjela za 2025. (euri)'!E180</f>
        <v>KLOŠTAR IVANIĆ</v>
      </c>
      <c r="E159" s="185">
        <f>+'Izračun udjela za 2025. (euri)'!BI180</f>
        <v>2.39892914554511E-3</v>
      </c>
    </row>
    <row r="160" spans="1:5" x14ac:dyDescent="0.25">
      <c r="A160" s="180">
        <v>155</v>
      </c>
      <c r="B160" s="180">
        <f>+'Izračun udjela za 2025. (euri)'!B181</f>
        <v>194</v>
      </c>
      <c r="C160" s="184" t="str">
        <f>+'Izračun udjela za 2025. (euri)'!D181</f>
        <v>OPĆINA</v>
      </c>
      <c r="D160" s="184" t="str">
        <f>+'Izračun udjela za 2025. (euri)'!E181</f>
        <v>KLOŠTAR PODRAVSKI</v>
      </c>
      <c r="E160" s="185">
        <f>+'Izračun udjela za 2025. (euri)'!BI181</f>
        <v>2.42425112321274E-3</v>
      </c>
    </row>
    <row r="161" spans="1:5" x14ac:dyDescent="0.25">
      <c r="A161" s="180">
        <v>156</v>
      </c>
      <c r="B161" s="180">
        <f>+'Izračun udjela za 2025. (euri)'!B182</f>
        <v>195</v>
      </c>
      <c r="C161" s="184" t="str">
        <f>+'Izračun udjela za 2025. (euri)'!D182</f>
        <v>OPĆINA</v>
      </c>
      <c r="D161" s="184" t="str">
        <f>+'Izračun udjela za 2025. (euri)'!E182</f>
        <v>KNEŽEVI VINOGRADI</v>
      </c>
      <c r="E161" s="185">
        <f>+'Izračun udjela za 2025. (euri)'!BI182</f>
        <v>2.6056133196241502E-3</v>
      </c>
    </row>
    <row r="162" spans="1:5" x14ac:dyDescent="0.25">
      <c r="A162" s="180">
        <v>157</v>
      </c>
      <c r="B162" s="180">
        <f>+'Izračun udjela za 2025. (euri)'!B559</f>
        <v>622</v>
      </c>
      <c r="C162" s="184" t="str">
        <f>+'Izračun udjela za 2025. (euri)'!D559</f>
        <v>OPĆINA</v>
      </c>
      <c r="D162" s="184" t="str">
        <f>+'Izračun udjela za 2025. (euri)'!E559</f>
        <v>KOLAN</v>
      </c>
      <c r="E162" s="185">
        <f>+'Izračun udjela za 2025. (euri)'!BI559</f>
        <v>0</v>
      </c>
    </row>
    <row r="163" spans="1:5" x14ac:dyDescent="0.25">
      <c r="A163" s="180">
        <v>158</v>
      </c>
      <c r="B163" s="180">
        <f>+'Izračun udjela za 2025. (euri)'!B185</f>
        <v>198</v>
      </c>
      <c r="C163" s="184" t="str">
        <f>+'Izračun udjela za 2025. (euri)'!D185</f>
        <v>OPĆINA</v>
      </c>
      <c r="D163" s="184" t="str">
        <f>+'Izračun udjela za 2025. (euri)'!E185</f>
        <v>KONAVLE</v>
      </c>
      <c r="E163" s="185">
        <f>+'Izračun udjela za 2025. (euri)'!BI185</f>
        <v>0</v>
      </c>
    </row>
    <row r="164" spans="1:5" x14ac:dyDescent="0.25">
      <c r="A164" s="180">
        <v>159</v>
      </c>
      <c r="B164" s="180">
        <f>+'Izračun udjela za 2025. (euri)'!B186</f>
        <v>199</v>
      </c>
      <c r="C164" s="184" t="str">
        <f>+'Izračun udjela za 2025. (euri)'!D186</f>
        <v>OPĆINA</v>
      </c>
      <c r="D164" s="184" t="str">
        <f>+'Izračun udjela za 2025. (euri)'!E186</f>
        <v>KONČANICA</v>
      </c>
      <c r="E164" s="185">
        <f>+'Izračun udjela za 2025. (euri)'!BI186</f>
        <v>1.6793594785500701E-3</v>
      </c>
    </row>
    <row r="165" spans="1:5" x14ac:dyDescent="0.25">
      <c r="A165" s="180">
        <v>160</v>
      </c>
      <c r="B165" s="180">
        <f>+'Izračun udjela za 2025. (euri)'!B187</f>
        <v>200</v>
      </c>
      <c r="C165" s="184" t="str">
        <f>+'Izračun udjela za 2025. (euri)'!D187</f>
        <v>OPĆINA</v>
      </c>
      <c r="D165" s="184" t="str">
        <f>+'Izračun udjela za 2025. (euri)'!E187</f>
        <v>KONJŠČINA</v>
      </c>
      <c r="E165" s="185">
        <f>+'Izračun udjela za 2025. (euri)'!BI187</f>
        <v>7.9024857021055999E-4</v>
      </c>
    </row>
    <row r="166" spans="1:5" x14ac:dyDescent="0.25">
      <c r="A166" s="180">
        <v>161</v>
      </c>
      <c r="B166" s="180">
        <f>+'Izračun udjela za 2025. (euri)'!B189</f>
        <v>202</v>
      </c>
      <c r="C166" s="184" t="str">
        <f>+'Izračun udjela za 2025. (euri)'!D189</f>
        <v>OPĆINA</v>
      </c>
      <c r="D166" s="184" t="str">
        <f>+'Izračun udjela za 2025. (euri)'!E189</f>
        <v>KOPRIVNIČKI BREGI</v>
      </c>
      <c r="E166" s="185">
        <f>+'Izračun udjela za 2025. (euri)'!BI189</f>
        <v>1.4959719780450701E-3</v>
      </c>
    </row>
    <row r="167" spans="1:5" x14ac:dyDescent="0.25">
      <c r="A167" s="180">
        <v>162</v>
      </c>
      <c r="B167" s="180">
        <f>+'Izračun udjela za 2025. (euri)'!B190</f>
        <v>203</v>
      </c>
      <c r="C167" s="184" t="str">
        <f>+'Izračun udjela za 2025. (euri)'!D190</f>
        <v>OPĆINA</v>
      </c>
      <c r="D167" s="184" t="str">
        <f>+'Izračun udjela za 2025. (euri)'!E190</f>
        <v>KOPRIVNIČKI IVANEC</v>
      </c>
      <c r="E167" s="185">
        <f>+'Izračun udjela za 2025. (euri)'!BI190</f>
        <v>1.2428254934954701E-3</v>
      </c>
    </row>
    <row r="168" spans="1:5" x14ac:dyDescent="0.25">
      <c r="A168" s="180">
        <v>163</v>
      </c>
      <c r="B168" s="180">
        <f>+'Izračun udjela za 2025. (euri)'!B483</f>
        <v>538</v>
      </c>
      <c r="C168" s="184" t="str">
        <f>+'Izračun udjela za 2025. (euri)'!D483</f>
        <v>OPĆINA</v>
      </c>
      <c r="D168" s="184" t="str">
        <f>+'Izračun udjela za 2025. (euri)'!E483</f>
        <v>KOSTRENA</v>
      </c>
      <c r="E168" s="185">
        <f>+'Izračun udjela za 2025. (euri)'!BI483</f>
        <v>0</v>
      </c>
    </row>
    <row r="169" spans="1:5" x14ac:dyDescent="0.25">
      <c r="A169" s="180">
        <v>164</v>
      </c>
      <c r="B169" s="180">
        <f>+'Izračun udjela za 2025. (euri)'!B192</f>
        <v>205</v>
      </c>
      <c r="C169" s="184" t="str">
        <f>+'Izračun udjela za 2025. (euri)'!D192</f>
        <v>OPĆINA</v>
      </c>
      <c r="D169" s="184" t="str">
        <f>+'Izračun udjela za 2025. (euri)'!E192</f>
        <v>KOŠKA</v>
      </c>
      <c r="E169" s="185">
        <f>+'Izračun udjela za 2025. (euri)'!BI192</f>
        <v>2.6344868006640699E-3</v>
      </c>
    </row>
    <row r="170" spans="1:5" x14ac:dyDescent="0.25">
      <c r="A170" s="180">
        <v>165</v>
      </c>
      <c r="B170" s="180">
        <f>+'Izračun udjela za 2025. (euri)'!B193</f>
        <v>206</v>
      </c>
      <c r="C170" s="184" t="str">
        <f>+'Izračun udjela za 2025. (euri)'!D193</f>
        <v>OPĆINA</v>
      </c>
      <c r="D170" s="184" t="str">
        <f>+'Izračun udjela za 2025. (euri)'!E193</f>
        <v>KOTORIBA</v>
      </c>
      <c r="E170" s="185">
        <f>+'Izračun udjela za 2025. (euri)'!BI193</f>
        <v>1.2457982703799101E-3</v>
      </c>
    </row>
    <row r="171" spans="1:5" x14ac:dyDescent="0.25">
      <c r="A171" s="180">
        <v>166</v>
      </c>
      <c r="B171" s="180">
        <f>+'Izračun udjela za 2025. (euri)'!B194</f>
        <v>208</v>
      </c>
      <c r="C171" s="184" t="str">
        <f>+'Izračun udjela za 2025. (euri)'!D194</f>
        <v>OPĆINA</v>
      </c>
      <c r="D171" s="184" t="str">
        <f>+'Izračun udjela za 2025. (euri)'!E194</f>
        <v>KRALJEVEC NA SUTLI</v>
      </c>
      <c r="E171" s="185">
        <f>+'Izračun udjela za 2025. (euri)'!BI194</f>
        <v>1.03995911584127E-3</v>
      </c>
    </row>
    <row r="172" spans="1:5" x14ac:dyDescent="0.25">
      <c r="A172" s="180">
        <v>167</v>
      </c>
      <c r="B172" s="180">
        <f>+'Izračun udjela za 2025. (euri)'!B197</f>
        <v>212</v>
      </c>
      <c r="C172" s="184" t="str">
        <f>+'Izračun udjela za 2025. (euri)'!D197</f>
        <v>OPĆINA</v>
      </c>
      <c r="D172" s="184" t="str">
        <f>+'Izračun udjela za 2025. (euri)'!E197</f>
        <v>KRAPINSKE TOPLICE</v>
      </c>
      <c r="E172" s="185">
        <f>+'Izračun udjela za 2025. (euri)'!BI197</f>
        <v>0</v>
      </c>
    </row>
    <row r="173" spans="1:5" x14ac:dyDescent="0.25">
      <c r="A173" s="180">
        <v>168</v>
      </c>
      <c r="B173" s="180">
        <f>+'Izračun udjela za 2025. (euri)'!B478</f>
        <v>533</v>
      </c>
      <c r="C173" s="184" t="str">
        <f>+'Izračun udjela za 2025. (euri)'!D478</f>
        <v>OPĆINA</v>
      </c>
      <c r="D173" s="184" t="str">
        <f>+'Izračun udjela za 2025. (euri)'!E478</f>
        <v>KRAŠIĆ</v>
      </c>
      <c r="E173" s="185">
        <f>+'Izračun udjela za 2025. (euri)'!BI478</f>
        <v>1.2227327005954001E-3</v>
      </c>
    </row>
    <row r="174" spans="1:5" x14ac:dyDescent="0.25">
      <c r="A174" s="180">
        <v>169</v>
      </c>
      <c r="B174" s="180">
        <f>+'Izračun udjela za 2025. (euri)'!B490</f>
        <v>545</v>
      </c>
      <c r="C174" s="184" t="str">
        <f>+'Izračun udjela za 2025. (euri)'!D490</f>
        <v>OPĆINA</v>
      </c>
      <c r="D174" s="184" t="str">
        <f>+'Izračun udjela za 2025. (euri)'!E490</f>
        <v>KRAVARSKO</v>
      </c>
      <c r="E174" s="185">
        <f>+'Izračun udjela za 2025. (euri)'!BI490</f>
        <v>9.3959642408077398E-4</v>
      </c>
    </row>
    <row r="175" spans="1:5" x14ac:dyDescent="0.25">
      <c r="A175" s="180">
        <v>170</v>
      </c>
      <c r="B175" s="180">
        <f>+'Izračun udjela za 2025. (euri)'!B198</f>
        <v>213</v>
      </c>
      <c r="C175" s="184" t="str">
        <f>+'Izračun udjela za 2025. (euri)'!D198</f>
        <v>OPĆINA</v>
      </c>
      <c r="D175" s="184" t="str">
        <f>+'Izračun udjela za 2025. (euri)'!E198</f>
        <v>KRIŽ</v>
      </c>
      <c r="E175" s="185">
        <f>+'Izračun udjela za 2025. (euri)'!BI198</f>
        <v>3.0047904232343402E-3</v>
      </c>
    </row>
    <row r="176" spans="1:5" x14ac:dyDescent="0.25">
      <c r="A176" s="180">
        <v>171</v>
      </c>
      <c r="B176" s="180">
        <f>+'Izračun udjela za 2025. (euri)'!B201</f>
        <v>216</v>
      </c>
      <c r="C176" s="184" t="str">
        <f>+'Izračun udjela za 2025. (euri)'!D201</f>
        <v>OPĆINA</v>
      </c>
      <c r="D176" s="184" t="str">
        <f>+'Izračun udjela za 2025. (euri)'!E201</f>
        <v>KRNJAK</v>
      </c>
      <c r="E176" s="185">
        <f>+'Izračun udjela za 2025. (euri)'!BI201</f>
        <v>1.34450322383924E-3</v>
      </c>
    </row>
    <row r="177" spans="1:5" x14ac:dyDescent="0.25">
      <c r="A177" s="180">
        <v>172</v>
      </c>
      <c r="B177" s="180">
        <f>+'Izračun udjela za 2025. (euri)'!B202</f>
        <v>217</v>
      </c>
      <c r="C177" s="184" t="str">
        <f>+'Izračun udjela za 2025. (euri)'!D202</f>
        <v>OPĆINA</v>
      </c>
      <c r="D177" s="184" t="str">
        <f>+'Izračun udjela za 2025. (euri)'!E202</f>
        <v>KRŠAN</v>
      </c>
      <c r="E177" s="185">
        <f>+'Izračun udjela za 2025. (euri)'!BI202</f>
        <v>2.4557192661009501E-4</v>
      </c>
    </row>
    <row r="178" spans="1:5" x14ac:dyDescent="0.25">
      <c r="A178" s="180">
        <v>173</v>
      </c>
      <c r="B178" s="180">
        <f>+'Izračun udjela za 2025. (euri)'!B515</f>
        <v>572</v>
      </c>
      <c r="C178" s="184" t="str">
        <f>+'Izračun udjela za 2025. (euri)'!D515</f>
        <v>OPĆINA</v>
      </c>
      <c r="D178" s="184" t="str">
        <f>+'Izračun udjela za 2025. (euri)'!E515</f>
        <v>KUKLJICA</v>
      </c>
      <c r="E178" s="185">
        <f>+'Izračun udjela za 2025. (euri)'!BI515</f>
        <v>0</v>
      </c>
    </row>
    <row r="179" spans="1:5" x14ac:dyDescent="0.25">
      <c r="A179" s="180">
        <v>174</v>
      </c>
      <c r="B179" s="180">
        <f>+'Izračun udjela za 2025. (euri)'!B203</f>
        <v>219</v>
      </c>
      <c r="C179" s="184" t="str">
        <f>+'Izračun udjela za 2025. (euri)'!D203</f>
        <v>OPĆINA</v>
      </c>
      <c r="D179" s="184" t="str">
        <f>+'Izračun udjela za 2025. (euri)'!E203</f>
        <v>KULA NORINSKA</v>
      </c>
      <c r="E179" s="185">
        <f>+'Izračun udjela za 2025. (euri)'!BI203</f>
        <v>1.1707068947998799E-3</v>
      </c>
    </row>
    <row r="180" spans="1:5" x14ac:dyDescent="0.25">
      <c r="A180" s="180">
        <v>175</v>
      </c>
      <c r="B180" s="180">
        <f>+'Izračun udjela za 2025. (euri)'!B497</f>
        <v>553</v>
      </c>
      <c r="C180" s="184" t="str">
        <f>+'Izračun udjela za 2025. (euri)'!D497</f>
        <v>OPĆINA</v>
      </c>
      <c r="D180" s="184" t="str">
        <f>+'Izračun udjela za 2025. (euri)'!E497</f>
        <v>KUMROVEC</v>
      </c>
      <c r="E180" s="185">
        <f>+'Izračun udjela za 2025. (euri)'!BI497</f>
        <v>6.5373653377181898E-4</v>
      </c>
    </row>
    <row r="181" spans="1:5" x14ac:dyDescent="0.25">
      <c r="A181" s="180">
        <v>176</v>
      </c>
      <c r="B181" s="180">
        <f>+'Izračun udjela za 2025. (euri)'!B207</f>
        <v>223</v>
      </c>
      <c r="C181" s="184" t="str">
        <f>+'Izračun udjela za 2025. (euri)'!D207</f>
        <v>OPĆINA</v>
      </c>
      <c r="D181" s="184" t="str">
        <f>+'Izračun udjela za 2025. (euri)'!E207</f>
        <v>LANIŠĆE</v>
      </c>
      <c r="E181" s="185">
        <f>+'Izračun udjela za 2025. (euri)'!BI207</f>
        <v>1.16063181445378E-4</v>
      </c>
    </row>
    <row r="182" spans="1:5" x14ac:dyDescent="0.25">
      <c r="A182" s="180">
        <v>177</v>
      </c>
      <c r="B182" s="180">
        <f>+'Izračun udjela za 2025. (euri)'!B208</f>
        <v>225</v>
      </c>
      <c r="C182" s="184" t="str">
        <f>+'Izračun udjela za 2025. (euri)'!D208</f>
        <v>OPĆINA</v>
      </c>
      <c r="D182" s="184" t="str">
        <f>+'Izračun udjela za 2025. (euri)'!E208</f>
        <v>LASINJA</v>
      </c>
      <c r="E182" s="185">
        <f>+'Izračun udjela za 2025. (euri)'!BI208</f>
        <v>9.4391854970787804E-4</v>
      </c>
    </row>
    <row r="183" spans="1:5" x14ac:dyDescent="0.25">
      <c r="A183" s="180">
        <v>178</v>
      </c>
      <c r="B183" s="180">
        <f>+'Izračun udjela za 2025. (euri)'!B209</f>
        <v>226</v>
      </c>
      <c r="C183" s="184" t="str">
        <f>+'Izračun udjela za 2025. (euri)'!D209</f>
        <v>OPĆINA</v>
      </c>
      <c r="D183" s="184" t="str">
        <f>+'Izračun udjela za 2025. (euri)'!E209</f>
        <v>LASTOVO</v>
      </c>
      <c r="E183" s="185">
        <f>+'Izračun udjela za 2025. (euri)'!BI209</f>
        <v>0</v>
      </c>
    </row>
    <row r="184" spans="1:5" x14ac:dyDescent="0.25">
      <c r="A184" s="180">
        <v>179</v>
      </c>
      <c r="B184" s="180">
        <f>+'Izračun udjela za 2025. (euri)'!B527</f>
        <v>586</v>
      </c>
      <c r="C184" s="184" t="str">
        <f>+'Izračun udjela za 2025. (euri)'!D527</f>
        <v>OPĆINA</v>
      </c>
      <c r="D184" s="184" t="str">
        <f>+'Izračun udjela za 2025. (euri)'!E527</f>
        <v>LEĆEVICA</v>
      </c>
      <c r="E184" s="185">
        <f>+'Izračun udjela za 2025. (euri)'!BI527</f>
        <v>3.7621127441345701E-4</v>
      </c>
    </row>
    <row r="185" spans="1:5" x14ac:dyDescent="0.25">
      <c r="A185" s="180">
        <v>180</v>
      </c>
      <c r="B185" s="180">
        <f>+'Izračun udjela za 2025. (euri)'!B210</f>
        <v>227</v>
      </c>
      <c r="C185" s="184" t="str">
        <f>+'Izračun udjela za 2025. (euri)'!D210</f>
        <v>OPĆINA</v>
      </c>
      <c r="D185" s="184" t="str">
        <f>+'Izračun udjela za 2025. (euri)'!E210</f>
        <v>LEGRAD</v>
      </c>
      <c r="E185" s="185">
        <f>+'Izračun udjela za 2025. (euri)'!BI210</f>
        <v>1.27328186344053E-3</v>
      </c>
    </row>
    <row r="186" spans="1:5" x14ac:dyDescent="0.25">
      <c r="A186" s="180">
        <v>181</v>
      </c>
      <c r="B186" s="180">
        <f>+'Izračun udjela za 2025. (euri)'!B211</f>
        <v>228</v>
      </c>
      <c r="C186" s="184" t="str">
        <f>+'Izračun udjela za 2025. (euri)'!D211</f>
        <v>OPĆINA</v>
      </c>
      <c r="D186" s="184" t="str">
        <f>+'Izračun udjela za 2025. (euri)'!E211</f>
        <v>LEKENIK</v>
      </c>
      <c r="E186" s="185">
        <f>+'Izračun udjela za 2025. (euri)'!BI211</f>
        <v>2.1669508237080999E-3</v>
      </c>
    </row>
    <row r="187" spans="1:5" x14ac:dyDescent="0.25">
      <c r="A187" s="180">
        <v>182</v>
      </c>
      <c r="B187" s="180">
        <f>+'Izračun udjela za 2025. (euri)'!B213</f>
        <v>230</v>
      </c>
      <c r="C187" s="184" t="str">
        <f>+'Izračun udjela za 2025. (euri)'!D213</f>
        <v>OPĆINA</v>
      </c>
      <c r="D187" s="184" t="str">
        <f>+'Izračun udjela za 2025. (euri)'!E213</f>
        <v>LEVANJSKA VAROŠ</v>
      </c>
      <c r="E187" s="185">
        <f>+'Izračun udjela za 2025. (euri)'!BI213</f>
        <v>8.14367054988789E-4</v>
      </c>
    </row>
    <row r="188" spans="1:5" x14ac:dyDescent="0.25">
      <c r="A188" s="180">
        <v>183</v>
      </c>
      <c r="B188" s="180">
        <f>+'Izračun udjela za 2025. (euri)'!B215</f>
        <v>232</v>
      </c>
      <c r="C188" s="184" t="str">
        <f>+'Izračun udjela za 2025. (euri)'!D215</f>
        <v>OPĆINA</v>
      </c>
      <c r="D188" s="184" t="str">
        <f>+'Izračun udjela za 2025. (euri)'!E215</f>
        <v>LIPOVLJANI</v>
      </c>
      <c r="E188" s="185">
        <f>+'Izračun udjela za 2025. (euri)'!BI215</f>
        <v>1.7497710589058999E-3</v>
      </c>
    </row>
    <row r="189" spans="1:5" x14ac:dyDescent="0.25">
      <c r="A189" s="180">
        <v>184</v>
      </c>
      <c r="B189" s="180">
        <f>+'Izračun udjela za 2025. (euri)'!B216</f>
        <v>234</v>
      </c>
      <c r="C189" s="184" t="str">
        <f>+'Izračun udjela za 2025. (euri)'!D216</f>
        <v>OPĆINA</v>
      </c>
      <c r="D189" s="184" t="str">
        <f>+'Izračun udjela za 2025. (euri)'!E216</f>
        <v>LIŠANE OSTROVIČKE</v>
      </c>
      <c r="E189" s="185">
        <f>+'Izračun udjela za 2025. (euri)'!BI216</f>
        <v>5.5048684052534105E-4</v>
      </c>
    </row>
    <row r="190" spans="1:5" x14ac:dyDescent="0.25">
      <c r="A190" s="180">
        <v>185</v>
      </c>
      <c r="B190" s="180">
        <f>+'Izračun udjela za 2025. (euri)'!B217</f>
        <v>235</v>
      </c>
      <c r="C190" s="184" t="str">
        <f>+'Izračun udjela za 2025. (euri)'!D217</f>
        <v>OPĆINA</v>
      </c>
      <c r="D190" s="184" t="str">
        <f>+'Izračun udjela za 2025. (euri)'!E217</f>
        <v>LIŽNJAN</v>
      </c>
      <c r="E190" s="185">
        <f>+'Izračun udjela za 2025. (euri)'!BI217</f>
        <v>0</v>
      </c>
    </row>
    <row r="191" spans="1:5" x14ac:dyDescent="0.25">
      <c r="A191" s="180">
        <v>186</v>
      </c>
      <c r="B191" s="180">
        <f>+'Izračun udjela za 2025. (euri)'!B218</f>
        <v>236</v>
      </c>
      <c r="C191" s="184" t="str">
        <f>+'Izračun udjela za 2025. (euri)'!D218</f>
        <v>OPĆINA</v>
      </c>
      <c r="D191" s="184" t="str">
        <f>+'Izračun udjela za 2025. (euri)'!E218</f>
        <v>LOBOR</v>
      </c>
      <c r="E191" s="185">
        <f>+'Izračun udjela za 2025. (euri)'!BI218</f>
        <v>1.79811746430748E-3</v>
      </c>
    </row>
    <row r="192" spans="1:5" x14ac:dyDescent="0.25">
      <c r="A192" s="180">
        <v>187</v>
      </c>
      <c r="B192" s="180">
        <f>+'Izračun udjela za 2025. (euri)'!B219</f>
        <v>237</v>
      </c>
      <c r="C192" s="184" t="str">
        <f>+'Izračun udjela za 2025. (euri)'!D219</f>
        <v>OPĆINA</v>
      </c>
      <c r="D192" s="184" t="str">
        <f>+'Izračun udjela za 2025. (euri)'!E219</f>
        <v>LOKVE</v>
      </c>
      <c r="E192" s="185">
        <f>+'Izračun udjela za 2025. (euri)'!BI219</f>
        <v>3.9195840682599599E-4</v>
      </c>
    </row>
    <row r="193" spans="1:5" x14ac:dyDescent="0.25">
      <c r="A193" s="180">
        <v>188</v>
      </c>
      <c r="B193" s="180">
        <f>+'Izračun udjela za 2025. (euri)'!B528</f>
        <v>587</v>
      </c>
      <c r="C193" s="184" t="str">
        <f>+'Izračun udjela za 2025. (euri)'!D528</f>
        <v>OPĆINA</v>
      </c>
      <c r="D193" s="184" t="str">
        <f>+'Izračun udjela za 2025. (euri)'!E528</f>
        <v>LOKVIČIĆI</v>
      </c>
      <c r="E193" s="185">
        <f>+'Izračun udjela za 2025. (euri)'!BI528</f>
        <v>6.9289575350831099E-4</v>
      </c>
    </row>
    <row r="194" spans="1:5" x14ac:dyDescent="0.25">
      <c r="A194" s="180">
        <v>189</v>
      </c>
      <c r="B194" s="180">
        <f>+'Izračun udjela za 2025. (euri)'!B561</f>
        <v>624</v>
      </c>
      <c r="C194" s="184" t="str">
        <f>+'Izračun udjela za 2025. (euri)'!D561</f>
        <v>OPĆINA</v>
      </c>
      <c r="D194" s="184" t="str">
        <f>+'Izračun udjela za 2025. (euri)'!E561</f>
        <v>LOPAR</v>
      </c>
      <c r="E194" s="185">
        <f>+'Izračun udjela za 2025. (euri)'!BI561</f>
        <v>0</v>
      </c>
    </row>
    <row r="195" spans="1:5" x14ac:dyDescent="0.25">
      <c r="A195" s="180">
        <v>190</v>
      </c>
      <c r="B195" s="180">
        <f>+'Izračun udjela za 2025. (euri)'!B220</f>
        <v>239</v>
      </c>
      <c r="C195" s="184" t="str">
        <f>+'Izračun udjela za 2025. (euri)'!D220</f>
        <v>OPĆINA</v>
      </c>
      <c r="D195" s="184" t="str">
        <f>+'Izračun udjela za 2025. (euri)'!E220</f>
        <v>LOVAS</v>
      </c>
      <c r="E195" s="185">
        <f>+'Izračun udjela za 2025. (euri)'!BI220</f>
        <v>8.1271022090851003E-4</v>
      </c>
    </row>
    <row r="196" spans="1:5" x14ac:dyDescent="0.25">
      <c r="A196" s="180">
        <v>191</v>
      </c>
      <c r="B196" s="180">
        <f>+'Izračun udjela za 2025. (euri)'!B221</f>
        <v>240</v>
      </c>
      <c r="C196" s="184" t="str">
        <f>+'Izračun udjela za 2025. (euri)'!D221</f>
        <v>OPĆINA</v>
      </c>
      <c r="D196" s="184" t="str">
        <f>+'Izračun udjela za 2025. (euri)'!E221</f>
        <v>LOVINAC</v>
      </c>
      <c r="E196" s="185">
        <f>+'Izračun udjela za 2025. (euri)'!BI221</f>
        <v>5.6966149757903099E-4</v>
      </c>
    </row>
    <row r="197" spans="1:5" x14ac:dyDescent="0.25">
      <c r="A197" s="180">
        <v>192</v>
      </c>
      <c r="B197" s="180">
        <f>+'Izračun udjela za 2025. (euri)'!B222</f>
        <v>242</v>
      </c>
      <c r="C197" s="184" t="str">
        <f>+'Izračun udjela za 2025. (euri)'!D222</f>
        <v>OPĆINA</v>
      </c>
      <c r="D197" s="184" t="str">
        <f>+'Izračun udjela za 2025. (euri)'!E222</f>
        <v>LOVRAN</v>
      </c>
      <c r="E197" s="185">
        <f>+'Izračun udjela za 2025. (euri)'!BI222</f>
        <v>0</v>
      </c>
    </row>
    <row r="198" spans="1:5" x14ac:dyDescent="0.25">
      <c r="A198" s="180">
        <v>193</v>
      </c>
      <c r="B198" s="180">
        <f>+'Izračun udjela za 2025. (euri)'!B223</f>
        <v>243</v>
      </c>
      <c r="C198" s="184" t="str">
        <f>+'Izračun udjela za 2025. (euri)'!D223</f>
        <v>OPĆINA</v>
      </c>
      <c r="D198" s="184" t="str">
        <f>+'Izračun udjela za 2025. (euri)'!E223</f>
        <v>LOVREĆ</v>
      </c>
      <c r="E198" s="185">
        <f>+'Izračun udjela za 2025. (euri)'!BI223</f>
        <v>3.64187120818385E-4</v>
      </c>
    </row>
    <row r="199" spans="1:5" x14ac:dyDescent="0.25">
      <c r="A199" s="180">
        <v>194</v>
      </c>
      <c r="B199" s="180">
        <f>+'Izračun udjela za 2025. (euri)'!B492</f>
        <v>548</v>
      </c>
      <c r="C199" s="184" t="str">
        <f>+'Izračun udjela za 2025. (euri)'!D492</f>
        <v>OPĆINA</v>
      </c>
      <c r="D199" s="184" t="str">
        <f>+'Izračun udjela za 2025. (euri)'!E492</f>
        <v>LUKA</v>
      </c>
      <c r="E199" s="185">
        <f>+'Izračun udjela za 2025. (euri)'!BI492</f>
        <v>4.70054458194153E-4</v>
      </c>
    </row>
    <row r="200" spans="1:5" x14ac:dyDescent="0.25">
      <c r="A200" s="180">
        <v>195</v>
      </c>
      <c r="B200" s="180">
        <f>+'Izračun udjela za 2025. (euri)'!B225</f>
        <v>245</v>
      </c>
      <c r="C200" s="184" t="str">
        <f>+'Izračun udjela za 2025. (euri)'!D225</f>
        <v>OPĆINA</v>
      </c>
      <c r="D200" s="184" t="str">
        <f>+'Izračun udjela za 2025. (euri)'!E225</f>
        <v>LUKAČ</v>
      </c>
      <c r="E200" s="185">
        <f>+'Izračun udjela za 2025. (euri)'!BI225</f>
        <v>2.7403392686296199E-3</v>
      </c>
    </row>
    <row r="201" spans="1:5" x14ac:dyDescent="0.25">
      <c r="A201" s="180">
        <v>196</v>
      </c>
      <c r="B201" s="180">
        <f>+'Izračun udjela za 2025. (euri)'!B540</f>
        <v>600</v>
      </c>
      <c r="C201" s="184" t="str">
        <f>+'Izračun udjela za 2025. (euri)'!D540</f>
        <v>OPĆINA</v>
      </c>
      <c r="D201" s="184" t="str">
        <f>+'Izračun udjela za 2025. (euri)'!E540</f>
        <v>LUMBARDA</v>
      </c>
      <c r="E201" s="185">
        <f>+'Izračun udjela za 2025. (euri)'!BI540</f>
        <v>2.0078496163084499E-4</v>
      </c>
    </row>
    <row r="202" spans="1:5" x14ac:dyDescent="0.25">
      <c r="A202" s="180">
        <v>197</v>
      </c>
      <c r="B202" s="180">
        <f>+'Izračun udjela za 2025. (euri)'!B226</f>
        <v>246</v>
      </c>
      <c r="C202" s="184" t="str">
        <f>+'Izračun udjela za 2025. (euri)'!D226</f>
        <v>OPĆINA</v>
      </c>
      <c r="D202" s="184" t="str">
        <f>+'Izračun udjela za 2025. (euri)'!E226</f>
        <v>LUPOGLAV</v>
      </c>
      <c r="E202" s="185">
        <f>+'Izračun udjela za 2025. (euri)'!BI226</f>
        <v>1.00727494655741E-4</v>
      </c>
    </row>
    <row r="203" spans="1:5" x14ac:dyDescent="0.25">
      <c r="A203" s="180">
        <v>198</v>
      </c>
      <c r="B203" s="180">
        <f>+'Izračun udjela za 2025. (euri)'!B227</f>
        <v>247</v>
      </c>
      <c r="C203" s="184" t="str">
        <f>+'Izračun udjela za 2025. (euri)'!D227</f>
        <v>OPĆINA</v>
      </c>
      <c r="D203" s="184" t="str">
        <f>+'Izračun udjela za 2025. (euri)'!E227</f>
        <v>LJUBEŠČICA</v>
      </c>
      <c r="E203" s="185">
        <f>+'Izračun udjela za 2025. (euri)'!BI227</f>
        <v>6.9527104132141896E-4</v>
      </c>
    </row>
    <row r="204" spans="1:5" x14ac:dyDescent="0.25">
      <c r="A204" s="180">
        <v>199</v>
      </c>
      <c r="B204" s="180">
        <f>+'Izračun udjela za 2025. (euri)'!B228</f>
        <v>248</v>
      </c>
      <c r="C204" s="184" t="str">
        <f>+'Izračun udjela za 2025. (euri)'!D228</f>
        <v>OPĆINA</v>
      </c>
      <c r="D204" s="184" t="str">
        <f>+'Izračun udjela za 2025. (euri)'!E228</f>
        <v>MAČE</v>
      </c>
      <c r="E204" s="185">
        <f>+'Izračun udjela za 2025. (euri)'!BI228</f>
        <v>1.45893006687788E-3</v>
      </c>
    </row>
    <row r="205" spans="1:5" x14ac:dyDescent="0.25">
      <c r="A205" s="180">
        <v>200</v>
      </c>
      <c r="B205" s="180">
        <f>+'Izračun udjela za 2025. (euri)'!B520</f>
        <v>578</v>
      </c>
      <c r="C205" s="184" t="str">
        <f>+'Izračun udjela za 2025. (euri)'!D520</f>
        <v>OPĆINA</v>
      </c>
      <c r="D205" s="184" t="str">
        <f>+'Izračun udjela za 2025. (euri)'!E520</f>
        <v>MAGADENOVAC</v>
      </c>
      <c r="E205" s="185">
        <f>+'Izračun udjela za 2025. (euri)'!BI520</f>
        <v>1.38834261555864E-3</v>
      </c>
    </row>
    <row r="206" spans="1:5" x14ac:dyDescent="0.25">
      <c r="A206" s="180">
        <v>201</v>
      </c>
      <c r="B206" s="180">
        <f>+'Izračun udjela za 2025. (euri)'!B499</f>
        <v>555</v>
      </c>
      <c r="C206" s="184" t="str">
        <f>+'Izračun udjela za 2025. (euri)'!D499</f>
        <v>OPĆINA</v>
      </c>
      <c r="D206" s="184" t="str">
        <f>+'Izračun udjela za 2025. (euri)'!E499</f>
        <v>MAJUR</v>
      </c>
      <c r="E206" s="185">
        <f>+'Izračun udjela za 2025. (euri)'!BI499</f>
        <v>7.9775290032749104E-4</v>
      </c>
    </row>
    <row r="207" spans="1:5" x14ac:dyDescent="0.25">
      <c r="A207" s="180">
        <v>202</v>
      </c>
      <c r="B207" s="180">
        <f>+'Izračun udjela za 2025. (euri)'!B230</f>
        <v>250</v>
      </c>
      <c r="C207" s="184" t="str">
        <f>+'Izračun udjela za 2025. (euri)'!D230</f>
        <v>OPĆINA</v>
      </c>
      <c r="D207" s="184" t="str">
        <f>+'Izračun udjela za 2025. (euri)'!E230</f>
        <v>MALA SUBOTICA</v>
      </c>
      <c r="E207" s="185">
        <f>+'Izračun udjela za 2025. (euri)'!BI230</f>
        <v>2.7543556971384902E-3</v>
      </c>
    </row>
    <row r="208" spans="1:5" x14ac:dyDescent="0.25">
      <c r="A208" s="180">
        <v>203</v>
      </c>
      <c r="B208" s="180">
        <f>+'Izračun udjela za 2025. (euri)'!B231</f>
        <v>251</v>
      </c>
      <c r="C208" s="184" t="str">
        <f>+'Izračun udjela za 2025. (euri)'!D231</f>
        <v>OPĆINA</v>
      </c>
      <c r="D208" s="184" t="str">
        <f>+'Izračun udjela za 2025. (euri)'!E231</f>
        <v>MALI BUKOVEC</v>
      </c>
      <c r="E208" s="185">
        <f>+'Izračun udjela za 2025. (euri)'!BI231</f>
        <v>1.24384060703247E-3</v>
      </c>
    </row>
    <row r="209" spans="1:5" x14ac:dyDescent="0.25">
      <c r="A209" s="180">
        <v>204</v>
      </c>
      <c r="B209" s="180">
        <f>+'Izračun udjela za 2025. (euri)'!B233</f>
        <v>253</v>
      </c>
      <c r="C209" s="184" t="str">
        <f>+'Izračun udjela za 2025. (euri)'!D233</f>
        <v>OPĆINA</v>
      </c>
      <c r="D209" s="184" t="str">
        <f>+'Izračun udjela za 2025. (euri)'!E233</f>
        <v>MALINSKA-DUBAŠNICA</v>
      </c>
      <c r="E209" s="185">
        <f>+'Izračun udjela za 2025. (euri)'!BI233</f>
        <v>0</v>
      </c>
    </row>
    <row r="210" spans="1:5" x14ac:dyDescent="0.25">
      <c r="A210" s="180">
        <v>205</v>
      </c>
      <c r="B210" s="180">
        <f>+'Izračun udjela za 2025. (euri)'!B234</f>
        <v>254</v>
      </c>
      <c r="C210" s="184" t="str">
        <f>+'Izračun udjela za 2025. (euri)'!D234</f>
        <v>OPĆINA</v>
      </c>
      <c r="D210" s="184" t="str">
        <f>+'Izračun udjela za 2025. (euri)'!E234</f>
        <v>MARČANA</v>
      </c>
      <c r="E210" s="185">
        <f>+'Izračun udjela za 2025. (euri)'!BI234</f>
        <v>0</v>
      </c>
    </row>
    <row r="211" spans="1:5" x14ac:dyDescent="0.25">
      <c r="A211" s="180">
        <v>206</v>
      </c>
      <c r="B211" s="180">
        <f>+'Izračun udjela za 2025. (euri)'!B235</f>
        <v>256</v>
      </c>
      <c r="C211" s="184" t="str">
        <f>+'Izračun udjela za 2025. (euri)'!D235</f>
        <v>OPĆINA</v>
      </c>
      <c r="D211" s="184" t="str">
        <f>+'Izračun udjela za 2025. (euri)'!E235</f>
        <v>MARIJA BISTRICA</v>
      </c>
      <c r="E211" s="185">
        <f>+'Izračun udjela za 2025. (euri)'!BI235</f>
        <v>1.57412695447466E-3</v>
      </c>
    </row>
    <row r="212" spans="1:5" x14ac:dyDescent="0.25">
      <c r="A212" s="180">
        <v>207</v>
      </c>
      <c r="B212" s="180">
        <f>+'Izračun udjela za 2025. (euri)'!B484</f>
        <v>539</v>
      </c>
      <c r="C212" s="184" t="str">
        <f>+'Izračun udjela za 2025. (euri)'!D484</f>
        <v>OPĆINA</v>
      </c>
      <c r="D212" s="184" t="str">
        <f>+'Izračun udjela za 2025. (euri)'!E484</f>
        <v>MARIJA GORICA</v>
      </c>
      <c r="E212" s="185">
        <f>+'Izračun udjela za 2025. (euri)'!BI484</f>
        <v>2.8406837755032998E-4</v>
      </c>
    </row>
    <row r="213" spans="1:5" x14ac:dyDescent="0.25">
      <c r="A213" s="180">
        <v>208</v>
      </c>
      <c r="B213" s="180">
        <f>+'Izračun udjela za 2025. (euri)'!B236</f>
        <v>257</v>
      </c>
      <c r="C213" s="184" t="str">
        <f>+'Izračun udjela za 2025. (euri)'!D236</f>
        <v>OPĆINA</v>
      </c>
      <c r="D213" s="184" t="str">
        <f>+'Izračun udjela za 2025. (euri)'!E236</f>
        <v>MARIJANCI</v>
      </c>
      <c r="E213" s="185">
        <f>+'Izračun udjela za 2025. (euri)'!BI236</f>
        <v>1.7424753024079601E-3</v>
      </c>
    </row>
    <row r="214" spans="1:5" x14ac:dyDescent="0.25">
      <c r="A214" s="180">
        <v>209</v>
      </c>
      <c r="B214" s="180">
        <f>+'Izračun udjela za 2025. (euri)'!B237</f>
        <v>258</v>
      </c>
      <c r="C214" s="184" t="str">
        <f>+'Izračun udjela za 2025. (euri)'!D237</f>
        <v>OPĆINA</v>
      </c>
      <c r="D214" s="184" t="str">
        <f>+'Izračun udjela za 2025. (euri)'!E237</f>
        <v>MARINA</v>
      </c>
      <c r="E214" s="185">
        <f>+'Izračun udjela za 2025. (euri)'!BI237</f>
        <v>0</v>
      </c>
    </row>
    <row r="215" spans="1:5" x14ac:dyDescent="0.25">
      <c r="A215" s="180">
        <v>210</v>
      </c>
      <c r="B215" s="180">
        <f>+'Izračun udjela za 2025. (euri)'!B550</f>
        <v>610</v>
      </c>
      <c r="C215" s="184" t="str">
        <f>+'Izračun udjela za 2025. (euri)'!D550</f>
        <v>OPĆINA</v>
      </c>
      <c r="D215" s="184" t="str">
        <f>+'Izračun udjela za 2025. (euri)'!E550</f>
        <v>MARKUŠICA</v>
      </c>
      <c r="E215" s="185">
        <f>+'Izračun udjela za 2025. (euri)'!BI550</f>
        <v>1.9399858039007901E-3</v>
      </c>
    </row>
    <row r="216" spans="1:5" x14ac:dyDescent="0.25">
      <c r="A216" s="180">
        <v>211</v>
      </c>
      <c r="B216" s="180">
        <f>+'Izračun udjela za 2025. (euri)'!B87</f>
        <v>85</v>
      </c>
      <c r="C216" s="184" t="str">
        <f>+'Izračun udjela za 2025. (euri)'!D87</f>
        <v>OPĆINA</v>
      </c>
      <c r="D216" s="184" t="str">
        <f>+'Izračun udjela za 2025. (euri)'!E87</f>
        <v>MARTIJANEC</v>
      </c>
      <c r="E216" s="185">
        <f>+'Izračun udjela za 2025. (euri)'!BI87</f>
        <v>1.6832511950328E-3</v>
      </c>
    </row>
    <row r="217" spans="1:5" x14ac:dyDescent="0.25">
      <c r="A217" s="180">
        <v>212</v>
      </c>
      <c r="B217" s="180">
        <f>+'Izračun udjela za 2025. (euri)'!B238</f>
        <v>259</v>
      </c>
      <c r="C217" s="184" t="str">
        <f>+'Izračun udjela za 2025. (euri)'!D238</f>
        <v>OPĆINA</v>
      </c>
      <c r="D217" s="184" t="str">
        <f>+'Izračun udjela za 2025. (euri)'!E238</f>
        <v>MARTINSKA VES</v>
      </c>
      <c r="E217" s="185">
        <f>+'Izračun udjela za 2025. (euri)'!BI238</f>
        <v>2.0475914808233101E-3</v>
      </c>
    </row>
    <row r="218" spans="1:5" x14ac:dyDescent="0.25">
      <c r="A218" s="180">
        <v>213</v>
      </c>
      <c r="B218" s="180">
        <f>+'Izračun udjela za 2025. (euri)'!B239</f>
        <v>260</v>
      </c>
      <c r="C218" s="184" t="str">
        <f>+'Izračun udjela za 2025. (euri)'!D239</f>
        <v>OPĆINA</v>
      </c>
      <c r="D218" s="184" t="str">
        <f>+'Izračun udjela za 2025. (euri)'!E239</f>
        <v>MARUŠEVEC</v>
      </c>
      <c r="E218" s="185">
        <f>+'Izračun udjela za 2025. (euri)'!BI239</f>
        <v>3.6533919367975499E-3</v>
      </c>
    </row>
    <row r="219" spans="1:5" x14ac:dyDescent="0.25">
      <c r="A219" s="180">
        <v>214</v>
      </c>
      <c r="B219" s="180">
        <f>+'Izračun udjela za 2025. (euri)'!B240</f>
        <v>261</v>
      </c>
      <c r="C219" s="184" t="str">
        <f>+'Izračun udjela za 2025. (euri)'!D240</f>
        <v>OPĆINA</v>
      </c>
      <c r="D219" s="184" t="str">
        <f>+'Izračun udjela za 2025. (euri)'!E240</f>
        <v>MATULJI</v>
      </c>
      <c r="E219" s="185">
        <f>+'Izračun udjela za 2025. (euri)'!BI240</f>
        <v>0</v>
      </c>
    </row>
    <row r="220" spans="1:5" x14ac:dyDescent="0.25">
      <c r="A220" s="180">
        <v>215</v>
      </c>
      <c r="B220" s="180">
        <f>+'Izračun udjela za 2025. (euri)'!B241</f>
        <v>263</v>
      </c>
      <c r="C220" s="184" t="str">
        <f>+'Izračun udjela za 2025. (euri)'!D241</f>
        <v>OPĆINA</v>
      </c>
      <c r="D220" s="184" t="str">
        <f>+'Izračun udjela za 2025. (euri)'!E241</f>
        <v>MEDULIN</v>
      </c>
      <c r="E220" s="185">
        <f>+'Izračun udjela za 2025. (euri)'!BI241</f>
        <v>0</v>
      </c>
    </row>
    <row r="221" spans="1:5" x14ac:dyDescent="0.25">
      <c r="A221" s="180">
        <v>216</v>
      </c>
      <c r="B221" s="180">
        <f>+'Izračun udjela za 2025. (euri)'!B243</f>
        <v>265</v>
      </c>
      <c r="C221" s="184" t="str">
        <f>+'Izračun udjela za 2025. (euri)'!D243</f>
        <v>OPĆINA</v>
      </c>
      <c r="D221" s="184" t="str">
        <f>+'Izračun udjela za 2025. (euri)'!E243</f>
        <v>MIHOVLJAN</v>
      </c>
      <c r="E221" s="185">
        <f>+'Izračun udjela za 2025. (euri)'!BI243</f>
        <v>8.7570854628498795E-4</v>
      </c>
    </row>
    <row r="222" spans="1:5" x14ac:dyDescent="0.25">
      <c r="A222" s="180">
        <v>217</v>
      </c>
      <c r="B222" s="180">
        <f>+'Izračun udjela za 2025. (euri)'!B244</f>
        <v>266</v>
      </c>
      <c r="C222" s="184" t="str">
        <f>+'Izračun udjela za 2025. (euri)'!D244</f>
        <v>OPĆINA</v>
      </c>
      <c r="D222" s="184" t="str">
        <f>+'Izračun udjela za 2025. (euri)'!E244</f>
        <v>MIKLEUŠ</v>
      </c>
      <c r="E222" s="185">
        <f>+'Izračun udjela za 2025. (euri)'!BI244</f>
        <v>1.1416843680163401E-3</v>
      </c>
    </row>
    <row r="223" spans="1:5" x14ac:dyDescent="0.25">
      <c r="A223" s="180">
        <v>218</v>
      </c>
      <c r="B223" s="180">
        <f>+'Izračun udjela za 2025. (euri)'!B245</f>
        <v>267</v>
      </c>
      <c r="C223" s="184" t="str">
        <f>+'Izračun udjela za 2025. (euri)'!D245</f>
        <v>OPĆINA</v>
      </c>
      <c r="D223" s="184" t="str">
        <f>+'Izračun udjela za 2025. (euri)'!E245</f>
        <v>MILNA</v>
      </c>
      <c r="E223" s="185">
        <f>+'Izračun udjela za 2025. (euri)'!BI245</f>
        <v>0</v>
      </c>
    </row>
    <row r="224" spans="1:5" x14ac:dyDescent="0.25">
      <c r="A224" s="180">
        <v>219</v>
      </c>
      <c r="B224" s="180">
        <f>+'Izračun udjela za 2025. (euri)'!B246</f>
        <v>268</v>
      </c>
      <c r="C224" s="184" t="str">
        <f>+'Izračun udjela za 2025. (euri)'!D246</f>
        <v>OPĆINA</v>
      </c>
      <c r="D224" s="184" t="str">
        <f>+'Izračun udjela za 2025. (euri)'!E246</f>
        <v>MLJET</v>
      </c>
      <c r="E224" s="185">
        <f>+'Izračun udjela za 2025. (euri)'!BI246</f>
        <v>0</v>
      </c>
    </row>
    <row r="225" spans="1:5" x14ac:dyDescent="0.25">
      <c r="A225" s="180">
        <v>220</v>
      </c>
      <c r="B225" s="180">
        <f>+'Izračun udjela za 2025. (euri)'!B247</f>
        <v>270</v>
      </c>
      <c r="C225" s="184" t="str">
        <f>+'Izračun udjela za 2025. (euri)'!D247</f>
        <v>OPĆINA</v>
      </c>
      <c r="D225" s="184" t="str">
        <f>+'Izračun udjela za 2025. (euri)'!E247</f>
        <v>MOLVE</v>
      </c>
      <c r="E225" s="185">
        <f>+'Izračun udjela za 2025. (euri)'!BI247</f>
        <v>1.5977583153648201E-3</v>
      </c>
    </row>
    <row r="226" spans="1:5" x14ac:dyDescent="0.25">
      <c r="A226" s="180">
        <v>221</v>
      </c>
      <c r="B226" s="180">
        <f>+'Izračun udjela za 2025. (euri)'!B249</f>
        <v>273</v>
      </c>
      <c r="C226" s="184" t="str">
        <f>+'Izračun udjela za 2025. (euri)'!D249</f>
        <v>OPĆINA</v>
      </c>
      <c r="D226" s="184" t="str">
        <f>+'Izračun udjela za 2025. (euri)'!E249</f>
        <v>MOŠĆENIČKA DRAGA</v>
      </c>
      <c r="E226" s="185">
        <f>+'Izračun udjela za 2025. (euri)'!BI249</f>
        <v>0</v>
      </c>
    </row>
    <row r="227" spans="1:5" x14ac:dyDescent="0.25">
      <c r="A227" s="180">
        <v>222</v>
      </c>
      <c r="B227" s="180">
        <f>+'Izračun udjela za 2025. (euri)'!B250</f>
        <v>274</v>
      </c>
      <c r="C227" s="184" t="str">
        <f>+'Izračun udjela za 2025. (euri)'!D250</f>
        <v>OPĆINA</v>
      </c>
      <c r="D227" s="184" t="str">
        <f>+'Izračun udjela za 2025. (euri)'!E250</f>
        <v>MOTOVUN</v>
      </c>
      <c r="E227" s="185">
        <f>+'Izračun udjela za 2025. (euri)'!BI250</f>
        <v>3.2967652580258701E-4</v>
      </c>
    </row>
    <row r="228" spans="1:5" x14ac:dyDescent="0.25">
      <c r="A228" s="180">
        <v>223</v>
      </c>
      <c r="B228" s="180">
        <f>+'Izračun udjela za 2025. (euri)'!B251</f>
        <v>275</v>
      </c>
      <c r="C228" s="184" t="str">
        <f>+'Izračun udjela za 2025. (euri)'!D251</f>
        <v>OPĆINA</v>
      </c>
      <c r="D228" s="184" t="str">
        <f>+'Izračun udjela za 2025. (euri)'!E251</f>
        <v>MRKOPALJ</v>
      </c>
      <c r="E228" s="185">
        <f>+'Izračun udjela za 2025. (euri)'!BI251</f>
        <v>2.43664321935893E-4</v>
      </c>
    </row>
    <row r="229" spans="1:5" x14ac:dyDescent="0.25">
      <c r="A229" s="180">
        <v>224</v>
      </c>
      <c r="B229" s="180">
        <f>+'Izračun udjela za 2025. (euri)'!B89</f>
        <v>87</v>
      </c>
      <c r="C229" s="184" t="str">
        <f>+'Izračun udjela za 2025. (euri)'!D89</f>
        <v>OPĆINA</v>
      </c>
      <c r="D229" s="184" t="str">
        <f>+'Izračun udjela za 2025. (euri)'!E89</f>
        <v>MUĆ</v>
      </c>
      <c r="E229" s="185">
        <f>+'Izračun udjela za 2025. (euri)'!BI89</f>
        <v>3.0131963118146402E-3</v>
      </c>
    </row>
    <row r="230" spans="1:5" x14ac:dyDescent="0.25">
      <c r="A230" s="180">
        <v>225</v>
      </c>
      <c r="B230" s="180">
        <f>+'Izračun udjela za 2025. (euri)'!B554</f>
        <v>617</v>
      </c>
      <c r="C230" s="184" t="str">
        <f>+'Izračun udjela za 2025. (euri)'!D554</f>
        <v>OPĆINA</v>
      </c>
      <c r="D230" s="184" t="str">
        <f>+'Izračun udjela za 2025. (euri)'!E554</f>
        <v>MURTER-KORNATI</v>
      </c>
      <c r="E230" s="185">
        <f>+'Izračun udjela za 2025. (euri)'!BI554</f>
        <v>0</v>
      </c>
    </row>
    <row r="231" spans="1:5" x14ac:dyDescent="0.25">
      <c r="A231" s="180">
        <v>226</v>
      </c>
      <c r="B231" s="180">
        <f>+'Izračun udjela za 2025. (euri)'!B254</f>
        <v>279</v>
      </c>
      <c r="C231" s="184" t="str">
        <f>+'Izračun udjela za 2025. (euri)'!D254</f>
        <v>OPĆINA</v>
      </c>
      <c r="D231" s="184" t="str">
        <f>+'Izračun udjela za 2025. (euri)'!E254</f>
        <v>NEDELIŠĆE</v>
      </c>
      <c r="E231" s="185">
        <f>+'Izračun udjela za 2025. (euri)'!BI254</f>
        <v>4.4587363492062703E-3</v>
      </c>
    </row>
    <row r="232" spans="1:5" x14ac:dyDescent="0.25">
      <c r="A232" s="180">
        <v>227</v>
      </c>
      <c r="B232" s="180">
        <f>+'Izračun udjela za 2025. (euri)'!B551</f>
        <v>612</v>
      </c>
      <c r="C232" s="184" t="str">
        <f>+'Izračun udjela za 2025. (euri)'!D551</f>
        <v>OPĆINA</v>
      </c>
      <c r="D232" s="184" t="str">
        <f>+'Izračun udjela za 2025. (euri)'!E551</f>
        <v>NEGOSLAVCI</v>
      </c>
      <c r="E232" s="185">
        <f>+'Izračun udjela za 2025. (euri)'!BI551</f>
        <v>9.5869786435949695E-4</v>
      </c>
    </row>
    <row r="233" spans="1:5" x14ac:dyDescent="0.25">
      <c r="A233" s="180">
        <v>228</v>
      </c>
      <c r="B233" s="180">
        <f>+'Izračun udjela za 2025. (euri)'!B255</f>
        <v>280</v>
      </c>
      <c r="C233" s="184" t="str">
        <f>+'Izračun udjela za 2025. (euri)'!D255</f>
        <v>OPĆINA</v>
      </c>
      <c r="D233" s="184" t="str">
        <f>+'Izračun udjela za 2025. (euri)'!E255</f>
        <v>NEREŽIŠĆA</v>
      </c>
      <c r="E233" s="185">
        <f>+'Izračun udjela za 2025. (euri)'!BI255</f>
        <v>4.0264263064603001E-4</v>
      </c>
    </row>
    <row r="234" spans="1:5" x14ac:dyDescent="0.25">
      <c r="A234" s="180">
        <v>229</v>
      </c>
      <c r="B234" s="180">
        <f>+'Izračun udjela za 2025. (euri)'!B256</f>
        <v>281</v>
      </c>
      <c r="C234" s="184" t="str">
        <f>+'Izračun udjela za 2025. (euri)'!D256</f>
        <v>OPĆINA</v>
      </c>
      <c r="D234" s="184" t="str">
        <f>+'Izračun udjela za 2025. (euri)'!E256</f>
        <v>NETRETIĆ</v>
      </c>
      <c r="E234" s="185">
        <f>+'Izračun udjela za 2025. (euri)'!BI256</f>
        <v>1.50812244627524E-3</v>
      </c>
    </row>
    <row r="235" spans="1:5" x14ac:dyDescent="0.25">
      <c r="A235" s="180">
        <v>230</v>
      </c>
      <c r="B235" s="180">
        <f>+'Izračun udjela za 2025. (euri)'!B269</f>
        <v>295</v>
      </c>
      <c r="C235" s="184" t="str">
        <f>+'Izračun udjela za 2025. (euri)'!D269</f>
        <v>OPĆINA</v>
      </c>
      <c r="D235" s="184" t="str">
        <f>+'Izračun udjela za 2025. (euri)'!E269</f>
        <v>NIJEMCI</v>
      </c>
      <c r="E235" s="185">
        <f>+'Izračun udjela za 2025. (euri)'!BI269</f>
        <v>2.9211756103580998E-3</v>
      </c>
    </row>
    <row r="236" spans="1:5" x14ac:dyDescent="0.25">
      <c r="A236" s="180">
        <v>231</v>
      </c>
      <c r="B236" s="180">
        <f>+'Izračun udjela za 2025. (euri)'!B258</f>
        <v>283</v>
      </c>
      <c r="C236" s="184" t="str">
        <f>+'Izračun udjela za 2025. (euri)'!D258</f>
        <v>OPĆINA</v>
      </c>
      <c r="D236" s="184" t="str">
        <f>+'Izračun udjela za 2025. (euri)'!E258</f>
        <v>NOVA BUKOVICA</v>
      </c>
      <c r="E236" s="185">
        <f>+'Izračun udjela za 2025. (euri)'!BI258</f>
        <v>1.2159058328642101E-3</v>
      </c>
    </row>
    <row r="237" spans="1:5" x14ac:dyDescent="0.25">
      <c r="A237" s="180">
        <v>232</v>
      </c>
      <c r="B237" s="180">
        <f>+'Izračun udjela za 2025. (euri)'!B260</f>
        <v>285</v>
      </c>
      <c r="C237" s="184" t="str">
        <f>+'Izračun udjela za 2025. (euri)'!D260</f>
        <v>OPĆINA</v>
      </c>
      <c r="D237" s="184" t="str">
        <f>+'Izračun udjela za 2025. (euri)'!E260</f>
        <v>NOVA KAPELA</v>
      </c>
      <c r="E237" s="185">
        <f>+'Izračun udjela za 2025. (euri)'!BI260</f>
        <v>2.9783670794035601E-3</v>
      </c>
    </row>
    <row r="238" spans="1:5" x14ac:dyDescent="0.25">
      <c r="A238" s="180">
        <v>233</v>
      </c>
      <c r="B238" s="180">
        <f>+'Izračun udjela za 2025. (euri)'!B261</f>
        <v>287</v>
      </c>
      <c r="C238" s="184" t="str">
        <f>+'Izračun udjela za 2025. (euri)'!D261</f>
        <v>OPĆINA</v>
      </c>
      <c r="D238" s="184" t="str">
        <f>+'Izračun udjela za 2025. (euri)'!E261</f>
        <v>NOVA RAČA</v>
      </c>
      <c r="E238" s="185">
        <f>+'Izračun udjela za 2025. (euri)'!BI261</f>
        <v>2.6374705789026899E-3</v>
      </c>
    </row>
    <row r="239" spans="1:5" x14ac:dyDescent="0.25">
      <c r="A239" s="180">
        <v>234</v>
      </c>
      <c r="B239" s="180">
        <f>+'Izračun udjela za 2025. (euri)'!B498</f>
        <v>554</v>
      </c>
      <c r="C239" s="184" t="str">
        <f>+'Izračun udjela za 2025. (euri)'!D498</f>
        <v>OPĆINA</v>
      </c>
      <c r="D239" s="184" t="str">
        <f>+'Izračun udjela za 2025. (euri)'!E498</f>
        <v>NOVI GOLUBOVEC</v>
      </c>
      <c r="E239" s="185">
        <f>+'Izračun udjela za 2025. (euri)'!BI498</f>
        <v>3.9489134775671901E-4</v>
      </c>
    </row>
    <row r="240" spans="1:5" x14ac:dyDescent="0.25">
      <c r="A240" s="180">
        <v>235</v>
      </c>
      <c r="B240" s="180">
        <f>+'Izračun udjela za 2025. (euri)'!B266</f>
        <v>292</v>
      </c>
      <c r="C240" s="184" t="str">
        <f>+'Izračun udjela za 2025. (euri)'!D266</f>
        <v>OPĆINA</v>
      </c>
      <c r="D240" s="184" t="str">
        <f>+'Izračun udjela za 2025. (euri)'!E266</f>
        <v>NOVIGRAD PODRAVSKI</v>
      </c>
      <c r="E240" s="185">
        <f>+'Izračun udjela za 2025. (euri)'!BI266</f>
        <v>1.76099279181147E-3</v>
      </c>
    </row>
    <row r="241" spans="1:5" x14ac:dyDescent="0.25">
      <c r="A241" s="180">
        <v>236</v>
      </c>
      <c r="B241" s="180">
        <f>+'Izračun udjela za 2025. (euri)'!B482</f>
        <v>537</v>
      </c>
      <c r="C241" s="184" t="str">
        <f>+'Izračun udjela za 2025. (euri)'!D482</f>
        <v>OPĆINA</v>
      </c>
      <c r="D241" s="184" t="str">
        <f>+'Izračun udjela za 2025. (euri)'!E482</f>
        <v>NOVIGRAD.</v>
      </c>
      <c r="E241" s="185">
        <f>+'Izračun udjela za 2025. (euri)'!BI482</f>
        <v>9.7655856287153398E-4</v>
      </c>
    </row>
    <row r="242" spans="1:5" x14ac:dyDescent="0.25">
      <c r="A242" s="180">
        <v>237</v>
      </c>
      <c r="B242" s="180">
        <f>+'Izračun udjela za 2025. (euri)'!B505</f>
        <v>561</v>
      </c>
      <c r="C242" s="184" t="str">
        <f>+'Izračun udjela za 2025. (euri)'!D505</f>
        <v>OPĆINA</v>
      </c>
      <c r="D242" s="184" t="str">
        <f>+'Izračun udjela za 2025. (euri)'!E505</f>
        <v>NOVO VIRJE</v>
      </c>
      <c r="E242" s="185">
        <f>+'Izračun udjela za 2025. (euri)'!BI505</f>
        <v>1.03212610143026E-3</v>
      </c>
    </row>
    <row r="243" spans="1:5" x14ac:dyDescent="0.25">
      <c r="A243" s="180">
        <v>238</v>
      </c>
      <c r="B243" s="180">
        <f>+'Izračun udjela za 2025. (euri)'!B268</f>
        <v>294</v>
      </c>
      <c r="C243" s="184" t="str">
        <f>+'Izračun udjela za 2025. (euri)'!D268</f>
        <v>OPĆINA</v>
      </c>
      <c r="D243" s="184" t="str">
        <f>+'Izračun udjela za 2025. (euri)'!E268</f>
        <v>NUŠTAR</v>
      </c>
      <c r="E243" s="185">
        <f>+'Izračun udjela za 2025. (euri)'!BI268</f>
        <v>3.5696896907845498E-3</v>
      </c>
    </row>
    <row r="244" spans="1:5" x14ac:dyDescent="0.25">
      <c r="A244" s="180">
        <v>239</v>
      </c>
      <c r="B244" s="180">
        <f>+'Izračun udjela za 2025. (euri)'!B529</f>
        <v>588</v>
      </c>
      <c r="C244" s="184" t="str">
        <f>+'Izračun udjela za 2025. (euri)'!D529</f>
        <v>OPĆINA</v>
      </c>
      <c r="D244" s="184" t="str">
        <f>+'Izračun udjela za 2025. (euri)'!E529</f>
        <v>OKRUG</v>
      </c>
      <c r="E244" s="185">
        <f>+'Izračun udjela za 2025. (euri)'!BI529</f>
        <v>0</v>
      </c>
    </row>
    <row r="245" spans="1:5" x14ac:dyDescent="0.25">
      <c r="A245" s="180">
        <v>240</v>
      </c>
      <c r="B245" s="180">
        <f>+'Izračun udjela za 2025. (euri)'!B273</f>
        <v>299</v>
      </c>
      <c r="C245" s="184" t="str">
        <f>+'Izračun udjela za 2025. (euri)'!D273</f>
        <v>OPĆINA</v>
      </c>
      <c r="D245" s="184" t="str">
        <f>+'Izračun udjela za 2025. (euri)'!E273</f>
        <v>OKUČANI</v>
      </c>
      <c r="E245" s="185">
        <f>+'Izračun udjela za 2025. (euri)'!BI273</f>
        <v>2.4189650478807501E-3</v>
      </c>
    </row>
    <row r="246" spans="1:5" x14ac:dyDescent="0.25">
      <c r="A246" s="180">
        <v>241</v>
      </c>
      <c r="B246" s="180">
        <f>+'Izračun udjela za 2025. (euri)'!B275</f>
        <v>301</v>
      </c>
      <c r="C246" s="184" t="str">
        <f>+'Izračun udjela za 2025. (euri)'!D275</f>
        <v>OPĆINA</v>
      </c>
      <c r="D246" s="184" t="str">
        <f>+'Izračun udjela za 2025. (euri)'!E275</f>
        <v>OMIŠALJ</v>
      </c>
      <c r="E246" s="185">
        <f>+'Izračun udjela za 2025. (euri)'!BI275</f>
        <v>0</v>
      </c>
    </row>
    <row r="247" spans="1:5" x14ac:dyDescent="0.25">
      <c r="A247" s="180">
        <v>242</v>
      </c>
      <c r="B247" s="180">
        <f>+'Izračun udjela za 2025. (euri)'!B277</f>
        <v>303</v>
      </c>
      <c r="C247" s="184" t="str">
        <f>+'Izračun udjela za 2025. (euri)'!D277</f>
        <v>OPĆINA</v>
      </c>
      <c r="D247" s="184" t="str">
        <f>+'Izračun udjela za 2025. (euri)'!E277</f>
        <v>OPRISAVCI</v>
      </c>
      <c r="E247" s="185">
        <f>+'Izračun udjela za 2025. (euri)'!BI277</f>
        <v>1.18673325564717E-3</v>
      </c>
    </row>
    <row r="248" spans="1:5" x14ac:dyDescent="0.25">
      <c r="A248" s="180">
        <v>243</v>
      </c>
      <c r="B248" s="180">
        <f>+'Izračun udjela za 2025. (euri)'!B278</f>
        <v>304</v>
      </c>
      <c r="C248" s="184" t="str">
        <f>+'Izračun udjela za 2025. (euri)'!D278</f>
        <v>OPĆINA</v>
      </c>
      <c r="D248" s="184" t="str">
        <f>+'Izračun udjela za 2025. (euri)'!E278</f>
        <v>OPRTALJ</v>
      </c>
      <c r="E248" s="185">
        <f>+'Izračun udjela za 2025. (euri)'!BI278</f>
        <v>1.04271739143644E-4</v>
      </c>
    </row>
    <row r="249" spans="1:5" x14ac:dyDescent="0.25">
      <c r="A249" s="180">
        <v>244</v>
      </c>
      <c r="B249" s="180">
        <f>+'Izračun udjela za 2025. (euri)'!B281</f>
        <v>308</v>
      </c>
      <c r="C249" s="184" t="str">
        <f>+'Izračun udjela za 2025. (euri)'!D281</f>
        <v>OPĆINA</v>
      </c>
      <c r="D249" s="184" t="str">
        <f>+'Izračun udjela za 2025. (euri)'!E281</f>
        <v>OREBIĆ</v>
      </c>
      <c r="E249" s="185">
        <f>+'Izračun udjela za 2025. (euri)'!BI281</f>
        <v>0</v>
      </c>
    </row>
    <row r="250" spans="1:5" x14ac:dyDescent="0.25">
      <c r="A250" s="180">
        <v>245</v>
      </c>
      <c r="B250" s="180">
        <f>+'Izračun udjela za 2025. (euri)'!B545</f>
        <v>605</v>
      </c>
      <c r="C250" s="184" t="str">
        <f>+'Izračun udjela za 2025. (euri)'!D545</f>
        <v>OPĆINA</v>
      </c>
      <c r="D250" s="184" t="str">
        <f>+'Izračun udjela za 2025. (euri)'!E545</f>
        <v>OREHOVICA</v>
      </c>
      <c r="E250" s="185">
        <f>+'Izračun udjela za 2025. (euri)'!BI545</f>
        <v>2.4113843110984902E-3</v>
      </c>
    </row>
    <row r="251" spans="1:5" x14ac:dyDescent="0.25">
      <c r="A251" s="180">
        <v>246</v>
      </c>
      <c r="B251" s="180">
        <f>+'Izračun udjela za 2025. (euri)'!B282</f>
        <v>309</v>
      </c>
      <c r="C251" s="184" t="str">
        <f>+'Izračun udjela za 2025. (euri)'!D282</f>
        <v>OPĆINA</v>
      </c>
      <c r="D251" s="184" t="str">
        <f>+'Izračun udjela za 2025. (euri)'!E282</f>
        <v>ORIOVAC</v>
      </c>
      <c r="E251" s="185">
        <f>+'Izračun udjela za 2025. (euri)'!BI282</f>
        <v>4.0300243520912504E-3</v>
      </c>
    </row>
    <row r="252" spans="1:5" x14ac:dyDescent="0.25">
      <c r="A252" s="180">
        <v>247</v>
      </c>
      <c r="B252" s="180">
        <f>+'Izračun udjela za 2025. (euri)'!B487</f>
        <v>542</v>
      </c>
      <c r="C252" s="184" t="str">
        <f>+'Izračun udjela za 2025. (euri)'!D487</f>
        <v>OPĆINA</v>
      </c>
      <c r="D252" s="184" t="str">
        <f>+'Izračun udjela za 2025. (euri)'!E487</f>
        <v>ORLE</v>
      </c>
      <c r="E252" s="185">
        <f>+'Izračun udjela za 2025. (euri)'!BI487</f>
        <v>1.15205414902134E-3</v>
      </c>
    </row>
    <row r="253" spans="1:5" x14ac:dyDescent="0.25">
      <c r="A253" s="180">
        <v>248</v>
      </c>
      <c r="B253" s="180">
        <f>+'Izračun udjela za 2025. (euri)'!B287</f>
        <v>314</v>
      </c>
      <c r="C253" s="184" t="str">
        <f>+'Izračun udjela za 2025. (euri)'!D287</f>
        <v>OPĆINA</v>
      </c>
      <c r="D253" s="184" t="str">
        <f>+'Izračun udjela za 2025. (euri)'!E287</f>
        <v>OTOK</v>
      </c>
      <c r="E253" s="185">
        <f>+'Izračun udjela za 2025. (euri)'!BI287</f>
        <v>3.9924214220953503E-3</v>
      </c>
    </row>
    <row r="254" spans="1:5" x14ac:dyDescent="0.25">
      <c r="A254" s="180">
        <v>249</v>
      </c>
      <c r="B254" s="180">
        <f>+'Izračun udjela za 2025. (euri)'!B290</f>
        <v>317</v>
      </c>
      <c r="C254" s="184" t="str">
        <f>+'Izračun udjela za 2025. (euri)'!D290</f>
        <v>OPĆINA</v>
      </c>
      <c r="D254" s="184" t="str">
        <f>+'Izračun udjela za 2025. (euri)'!E290</f>
        <v>PAKOŠTANE</v>
      </c>
      <c r="E254" s="185">
        <f>+'Izračun udjela za 2025. (euri)'!BI290</f>
        <v>4.9399847857480603E-4</v>
      </c>
    </row>
    <row r="255" spans="1:5" x14ac:dyDescent="0.25">
      <c r="A255" s="180">
        <v>250</v>
      </c>
      <c r="B255" s="180">
        <f>+'Izračun udjela za 2025. (euri)'!B292</f>
        <v>320</v>
      </c>
      <c r="C255" s="184" t="str">
        <f>+'Izračun udjela za 2025. (euri)'!D292</f>
        <v>OPĆINA</v>
      </c>
      <c r="D255" s="184" t="str">
        <f>+'Izračun udjela za 2025. (euri)'!E292</f>
        <v>PAŠMAN</v>
      </c>
      <c r="E255" s="185">
        <f>+'Izračun udjela za 2025. (euri)'!BI292</f>
        <v>0</v>
      </c>
    </row>
    <row r="256" spans="1:5" x14ac:dyDescent="0.25">
      <c r="A256" s="180">
        <v>251</v>
      </c>
      <c r="B256" s="180">
        <f>+'Izračun udjela za 2025. (euri)'!B294</f>
        <v>323</v>
      </c>
      <c r="C256" s="184" t="str">
        <f>+'Izračun udjela za 2025. (euri)'!D294</f>
        <v>OPĆINA</v>
      </c>
      <c r="D256" s="184" t="str">
        <f>+'Izračun udjela za 2025. (euri)'!E294</f>
        <v>PERUŠIĆ</v>
      </c>
      <c r="E256" s="185">
        <f>+'Izračun udjela za 2025. (euri)'!BI294</f>
        <v>1.28425224805549E-3</v>
      </c>
    </row>
    <row r="257" spans="1:5" x14ac:dyDescent="0.25">
      <c r="A257" s="180">
        <v>252</v>
      </c>
      <c r="B257" s="180">
        <f>+'Izračun udjela za 2025. (euri)'!B295</f>
        <v>324</v>
      </c>
      <c r="C257" s="184" t="str">
        <f>+'Izračun udjela za 2025. (euri)'!D295</f>
        <v>OPĆINA</v>
      </c>
      <c r="D257" s="184" t="str">
        <f>+'Izračun udjela za 2025. (euri)'!E295</f>
        <v>PETERANEC</v>
      </c>
      <c r="E257" s="185">
        <f>+'Izračun udjela za 2025. (euri)'!BI295</f>
        <v>1.8311251688497899E-3</v>
      </c>
    </row>
    <row r="258" spans="1:5" x14ac:dyDescent="0.25">
      <c r="A258" s="180">
        <v>253</v>
      </c>
      <c r="B258" s="180">
        <f>+'Izračun udjela za 2025. (euri)'!B296</f>
        <v>325</v>
      </c>
      <c r="C258" s="184" t="str">
        <f>+'Izračun udjela za 2025. (euri)'!D296</f>
        <v>OPĆINA</v>
      </c>
      <c r="D258" s="184" t="str">
        <f>+'Izračun udjela za 2025. (euri)'!E296</f>
        <v>PETLOVAC</v>
      </c>
      <c r="E258" s="185">
        <f>+'Izračun udjela za 2025. (euri)'!BI296</f>
        <v>1.9553232740149602E-3</v>
      </c>
    </row>
    <row r="259" spans="1:5" x14ac:dyDescent="0.25">
      <c r="A259" s="180">
        <v>254</v>
      </c>
      <c r="B259" s="180">
        <f>+'Izračun udjela za 2025. (euri)'!B297</f>
        <v>326</v>
      </c>
      <c r="C259" s="184" t="str">
        <f>+'Izračun udjela za 2025. (euri)'!D297</f>
        <v>OPĆINA</v>
      </c>
      <c r="D259" s="184" t="str">
        <f>+'Izračun udjela za 2025. (euri)'!E297</f>
        <v>PETRIJANEC</v>
      </c>
      <c r="E259" s="185">
        <f>+'Izračun udjela za 2025. (euri)'!BI297</f>
        <v>3.0292509295648E-3</v>
      </c>
    </row>
    <row r="260" spans="1:5" x14ac:dyDescent="0.25">
      <c r="A260" s="180">
        <v>255</v>
      </c>
      <c r="B260" s="180">
        <f>+'Izračun udjela za 2025. (euri)'!B298</f>
        <v>327</v>
      </c>
      <c r="C260" s="184" t="str">
        <f>+'Izračun udjela za 2025. (euri)'!D298</f>
        <v>OPĆINA</v>
      </c>
      <c r="D260" s="184" t="str">
        <f>+'Izračun udjela za 2025. (euri)'!E298</f>
        <v>PETRIJEVCI</v>
      </c>
      <c r="E260" s="185">
        <f>+'Izračun udjela za 2025. (euri)'!BI298</f>
        <v>1.79634280522159E-3</v>
      </c>
    </row>
    <row r="261" spans="1:5" x14ac:dyDescent="0.25">
      <c r="A261" s="180">
        <v>256</v>
      </c>
      <c r="B261" s="180">
        <f>+'Izračun udjela za 2025. (euri)'!B300</f>
        <v>329</v>
      </c>
      <c r="C261" s="184" t="str">
        <f>+'Izračun udjela za 2025. (euri)'!D300</f>
        <v>OPĆINA</v>
      </c>
      <c r="D261" s="184" t="str">
        <f>+'Izračun udjela za 2025. (euri)'!E300</f>
        <v>PETROVSKO</v>
      </c>
      <c r="E261" s="185">
        <f>+'Izračun udjela za 2025. (euri)'!BI300</f>
        <v>5.3903068835364201E-4</v>
      </c>
    </row>
    <row r="262" spans="1:5" x14ac:dyDescent="0.25">
      <c r="A262" s="180">
        <v>257</v>
      </c>
      <c r="B262" s="180">
        <f>+'Izračun udjela za 2025. (euri)'!B301</f>
        <v>330</v>
      </c>
      <c r="C262" s="184" t="str">
        <f>+'Izračun udjela za 2025. (euri)'!D301</f>
        <v>OPĆINA</v>
      </c>
      <c r="D262" s="184" t="str">
        <f>+'Izračun udjela za 2025. (euri)'!E301</f>
        <v>PIĆAN</v>
      </c>
      <c r="E262" s="185">
        <f>+'Izračun udjela za 2025. (euri)'!BI301</f>
        <v>1.7309410104808799E-4</v>
      </c>
    </row>
    <row r="263" spans="1:5" x14ac:dyDescent="0.25">
      <c r="A263" s="180">
        <v>258</v>
      </c>
      <c r="B263" s="180">
        <f>+'Izračun udjela za 2025. (euri)'!B522</f>
        <v>581</v>
      </c>
      <c r="C263" s="184" t="str">
        <f>+'Izračun udjela za 2025. (euri)'!D522</f>
        <v>OPĆINA</v>
      </c>
      <c r="D263" s="184" t="str">
        <f>+'Izračun udjela za 2025. (euri)'!E522</f>
        <v>PIROVAC</v>
      </c>
      <c r="E263" s="185">
        <f>+'Izračun udjela za 2025. (euri)'!BI522</f>
        <v>0</v>
      </c>
    </row>
    <row r="264" spans="1:5" x14ac:dyDescent="0.25">
      <c r="A264" s="180">
        <v>259</v>
      </c>
      <c r="B264" s="180">
        <f>+'Izračun udjela za 2025. (euri)'!B302</f>
        <v>331</v>
      </c>
      <c r="C264" s="184" t="str">
        <f>+'Izračun udjela za 2025. (euri)'!D302</f>
        <v>OPĆINA</v>
      </c>
      <c r="D264" s="184" t="str">
        <f>+'Izračun udjela za 2025. (euri)'!E302</f>
        <v>PISAROVINA</v>
      </c>
      <c r="E264" s="185">
        <f>+'Izračun udjela za 2025. (euri)'!BI302</f>
        <v>1.3364296364365899E-3</v>
      </c>
    </row>
    <row r="265" spans="1:5" x14ac:dyDescent="0.25">
      <c r="A265" s="180">
        <v>260</v>
      </c>
      <c r="B265" s="180">
        <f>+'Izračun udjela za 2025. (euri)'!B303</f>
        <v>332</v>
      </c>
      <c r="C265" s="184" t="str">
        <f>+'Izračun udjela za 2025. (euri)'!D303</f>
        <v>OPĆINA</v>
      </c>
      <c r="D265" s="184" t="str">
        <f>+'Izračun udjela za 2025. (euri)'!E303</f>
        <v>PITOMAČA</v>
      </c>
      <c r="E265" s="185">
        <f>+'Izračun udjela za 2025. (euri)'!BI303</f>
        <v>6.6851701888714704E-3</v>
      </c>
    </row>
    <row r="266" spans="1:5" x14ac:dyDescent="0.25">
      <c r="A266" s="180">
        <v>261</v>
      </c>
      <c r="B266" s="180">
        <f>+'Izračun udjela za 2025. (euri)'!B304</f>
        <v>333</v>
      </c>
      <c r="C266" s="184" t="str">
        <f>+'Izračun udjela za 2025. (euri)'!D304</f>
        <v>OPĆINA</v>
      </c>
      <c r="D266" s="184" t="str">
        <f>+'Izračun udjela za 2025. (euri)'!E304</f>
        <v>PLAŠKI</v>
      </c>
      <c r="E266" s="185">
        <f>+'Izračun udjela za 2025. (euri)'!BI304</f>
        <v>1.73548622749573E-3</v>
      </c>
    </row>
    <row r="267" spans="1:5" x14ac:dyDescent="0.25">
      <c r="A267" s="180">
        <v>262</v>
      </c>
      <c r="B267" s="180">
        <f>+'Izračun udjela za 2025. (euri)'!B409</f>
        <v>455</v>
      </c>
      <c r="C267" s="184" t="str">
        <f>+'Izračun udjela za 2025. (euri)'!D409</f>
        <v>OPĆINA</v>
      </c>
      <c r="D267" s="184" t="str">
        <f>+'Izračun udjela za 2025. (euri)'!E409</f>
        <v>PLITVIČKA JEZERA</v>
      </c>
      <c r="E267" s="185">
        <f>+'Izračun udjela za 2025. (euri)'!BI409</f>
        <v>2.0841854510077299E-4</v>
      </c>
    </row>
    <row r="268" spans="1:5" x14ac:dyDescent="0.25">
      <c r="A268" s="180">
        <v>263</v>
      </c>
      <c r="B268" s="180">
        <f>+'Izračun udjela za 2025. (euri)'!B307</f>
        <v>337</v>
      </c>
      <c r="C268" s="184" t="str">
        <f>+'Izračun udjela za 2025. (euri)'!D307</f>
        <v>OPĆINA</v>
      </c>
      <c r="D268" s="184" t="str">
        <f>+'Izračun udjela za 2025. (euri)'!E307</f>
        <v>PODBABLJE</v>
      </c>
      <c r="E268" s="185">
        <f>+'Izračun udjela za 2025. (euri)'!BI307</f>
        <v>3.0424697096610798E-3</v>
      </c>
    </row>
    <row r="269" spans="1:5" x14ac:dyDescent="0.25">
      <c r="A269" s="180">
        <v>264</v>
      </c>
      <c r="B269" s="180">
        <f>+'Izračun udjela za 2025. (euri)'!B308</f>
        <v>338</v>
      </c>
      <c r="C269" s="184" t="str">
        <f>+'Izračun udjela za 2025. (euri)'!D308</f>
        <v>OPĆINA</v>
      </c>
      <c r="D269" s="184" t="str">
        <f>+'Izračun udjela za 2025. (euri)'!E308</f>
        <v>PODCRKAVLJE</v>
      </c>
      <c r="E269" s="185">
        <f>+'Izračun udjela za 2025. (euri)'!BI308</f>
        <v>1.9688964333489998E-3</v>
      </c>
    </row>
    <row r="270" spans="1:5" x14ac:dyDescent="0.25">
      <c r="A270" s="180">
        <v>265</v>
      </c>
      <c r="B270" s="180">
        <f>+'Izračun udjela za 2025. (euri)'!B309</f>
        <v>339</v>
      </c>
      <c r="C270" s="184" t="str">
        <f>+'Izračun udjela za 2025. (euri)'!D309</f>
        <v>OPĆINA</v>
      </c>
      <c r="D270" s="184" t="str">
        <f>+'Izračun udjela za 2025. (euri)'!E309</f>
        <v>PODGORA</v>
      </c>
      <c r="E270" s="185">
        <f>+'Izračun udjela za 2025. (euri)'!BI309</f>
        <v>0</v>
      </c>
    </row>
    <row r="271" spans="1:5" x14ac:dyDescent="0.25">
      <c r="A271" s="180">
        <v>266</v>
      </c>
      <c r="B271" s="180">
        <f>+'Izračun udjela za 2025. (euri)'!B310</f>
        <v>340</v>
      </c>
      <c r="C271" s="184" t="str">
        <f>+'Izračun udjela za 2025. (euri)'!D310</f>
        <v>OPĆINA</v>
      </c>
      <c r="D271" s="184" t="str">
        <f>+'Izračun udjela za 2025. (euri)'!E310</f>
        <v>PODGORAČ</v>
      </c>
      <c r="E271" s="185">
        <f>+'Izračun udjela za 2025. (euri)'!BI310</f>
        <v>2.5016614737381399E-3</v>
      </c>
    </row>
    <row r="272" spans="1:5" x14ac:dyDescent="0.25">
      <c r="A272" s="180">
        <v>267</v>
      </c>
      <c r="B272" s="180">
        <f>+'Izračun udjela za 2025. (euri)'!B248</f>
        <v>271</v>
      </c>
      <c r="C272" s="184" t="str">
        <f>+'Izračun udjela za 2025. (euri)'!D248</f>
        <v>OPĆINA</v>
      </c>
      <c r="D272" s="184" t="str">
        <f>+'Izračun udjela za 2025. (euri)'!E248</f>
        <v>PODRAVSKA MOSLAVINA</v>
      </c>
      <c r="E272" s="185">
        <f>+'Izračun udjela za 2025. (euri)'!BI248</f>
        <v>9.9333864206643092E-4</v>
      </c>
    </row>
    <row r="273" spans="1:5" x14ac:dyDescent="0.25">
      <c r="A273" s="180">
        <v>268</v>
      </c>
      <c r="B273" s="180">
        <f>+'Izračun udjela za 2025. (euri)'!B553</f>
        <v>616</v>
      </c>
      <c r="C273" s="184" t="str">
        <f>+'Izračun udjela za 2025. (euri)'!D553</f>
        <v>OPĆINA</v>
      </c>
      <c r="D273" s="184" t="str">
        <f>+'Izračun udjela za 2025. (euri)'!E553</f>
        <v>PODRAVSKE SESVETE</v>
      </c>
      <c r="E273" s="185">
        <f>+'Izračun udjela za 2025. (euri)'!BI553</f>
        <v>1.3357236910927601E-3</v>
      </c>
    </row>
    <row r="274" spans="1:5" x14ac:dyDescent="0.25">
      <c r="A274" s="180">
        <v>269</v>
      </c>
      <c r="B274" s="180">
        <f>+'Izračun udjela za 2025. (euri)'!B311</f>
        <v>341</v>
      </c>
      <c r="C274" s="184" t="str">
        <f>+'Izračun udjela za 2025. (euri)'!D311</f>
        <v>OPĆINA</v>
      </c>
      <c r="D274" s="184" t="str">
        <f>+'Izračun udjela za 2025. (euri)'!E311</f>
        <v>PODSTRANA</v>
      </c>
      <c r="E274" s="185">
        <f>+'Izračun udjela za 2025. (euri)'!BI311</f>
        <v>0</v>
      </c>
    </row>
    <row r="275" spans="1:5" x14ac:dyDescent="0.25">
      <c r="A275" s="180">
        <v>270</v>
      </c>
      <c r="B275" s="180">
        <f>+'Izračun udjela za 2025. (euri)'!B312</f>
        <v>342</v>
      </c>
      <c r="C275" s="184" t="str">
        <f>+'Izračun udjela za 2025. (euri)'!D312</f>
        <v>OPĆINA</v>
      </c>
      <c r="D275" s="184" t="str">
        <f>+'Izračun udjela za 2025. (euri)'!E312</f>
        <v>PODTUREN</v>
      </c>
      <c r="E275" s="185">
        <f>+'Izračun udjela za 2025. (euri)'!BI312</f>
        <v>2.6191143171075898E-3</v>
      </c>
    </row>
    <row r="276" spans="1:5" x14ac:dyDescent="0.25">
      <c r="A276" s="180">
        <v>271</v>
      </c>
      <c r="B276" s="180">
        <f>+'Izračun udjela za 2025. (euri)'!B313</f>
        <v>343</v>
      </c>
      <c r="C276" s="184" t="str">
        <f>+'Izračun udjela za 2025. (euri)'!D313</f>
        <v>OPĆINA</v>
      </c>
      <c r="D276" s="184" t="str">
        <f>+'Izračun udjela za 2025. (euri)'!E313</f>
        <v>POJEZERJE</v>
      </c>
      <c r="E276" s="185">
        <f>+'Izračun udjela za 2025. (euri)'!BI313</f>
        <v>8.9941191832225496E-4</v>
      </c>
    </row>
    <row r="277" spans="1:5" x14ac:dyDescent="0.25">
      <c r="A277" s="180">
        <v>272</v>
      </c>
      <c r="B277" s="180">
        <f>+'Izračun udjela za 2025. (euri)'!B489</f>
        <v>544</v>
      </c>
      <c r="C277" s="184" t="str">
        <f>+'Izračun udjela za 2025. (euri)'!D489</f>
        <v>OPĆINA</v>
      </c>
      <c r="D277" s="184" t="str">
        <f>+'Izračun udjela za 2025. (euri)'!E489</f>
        <v>POKUPSKO</v>
      </c>
      <c r="E277" s="185">
        <f>+'Izračun udjela za 2025. (euri)'!BI489</f>
        <v>1.33106062395505E-3</v>
      </c>
    </row>
    <row r="278" spans="1:5" x14ac:dyDescent="0.25">
      <c r="A278" s="180">
        <v>273</v>
      </c>
      <c r="B278" s="180">
        <f>+'Izračun udjela za 2025. (euri)'!B314</f>
        <v>344</v>
      </c>
      <c r="C278" s="184" t="str">
        <f>+'Izračun udjela za 2025. (euri)'!D314</f>
        <v>OPĆINA</v>
      </c>
      <c r="D278" s="184" t="str">
        <f>+'Izračun udjela za 2025. (euri)'!E314</f>
        <v>POLAČA</v>
      </c>
      <c r="E278" s="185">
        <f>+'Izračun udjela za 2025. (euri)'!BI314</f>
        <v>9.907802244055379E-4</v>
      </c>
    </row>
    <row r="279" spans="1:5" x14ac:dyDescent="0.25">
      <c r="A279" s="180">
        <v>274</v>
      </c>
      <c r="B279" s="180">
        <f>+'Izračun udjela za 2025. (euri)'!B315</f>
        <v>345</v>
      </c>
      <c r="C279" s="184" t="str">
        <f>+'Izračun udjela za 2025. (euri)'!D315</f>
        <v>OPĆINA</v>
      </c>
      <c r="D279" s="184" t="str">
        <f>+'Izračun udjela za 2025. (euri)'!E315</f>
        <v>POLIČNIK</v>
      </c>
      <c r="E279" s="185">
        <f>+'Izračun udjela za 2025. (euri)'!BI315</f>
        <v>2.8901664600413401E-3</v>
      </c>
    </row>
    <row r="280" spans="1:5" x14ac:dyDescent="0.25">
      <c r="A280" s="180">
        <v>275</v>
      </c>
      <c r="B280" s="180">
        <f>+'Izračun udjela za 2025. (euri)'!B316</f>
        <v>346</v>
      </c>
      <c r="C280" s="184" t="str">
        <f>+'Izračun udjela za 2025. (euri)'!D316</f>
        <v>OPĆINA</v>
      </c>
      <c r="D280" s="184" t="str">
        <f>+'Izračun udjela za 2025. (euri)'!E316</f>
        <v>POPOVAC</v>
      </c>
      <c r="E280" s="185">
        <f>+'Izračun udjela za 2025. (euri)'!BI316</f>
        <v>1.4360019386688799E-3</v>
      </c>
    </row>
    <row r="281" spans="1:5" x14ac:dyDescent="0.25">
      <c r="A281" s="180">
        <v>276</v>
      </c>
      <c r="B281" s="180">
        <f>+'Izračun udjela za 2025. (euri)'!B319</f>
        <v>349</v>
      </c>
      <c r="C281" s="184" t="str">
        <f>+'Izračun udjela za 2025. (euri)'!D319</f>
        <v>OPĆINA</v>
      </c>
      <c r="D281" s="184" t="str">
        <f>+'Izračun udjela za 2025. (euri)'!E319</f>
        <v>POSEDARJE</v>
      </c>
      <c r="E281" s="185">
        <f>+'Izračun udjela za 2025. (euri)'!BI319</f>
        <v>1.47190960519661E-3</v>
      </c>
    </row>
    <row r="282" spans="1:5" x14ac:dyDescent="0.25">
      <c r="A282" s="180">
        <v>277</v>
      </c>
      <c r="B282" s="180">
        <f>+'Izračun udjela za 2025. (euri)'!B320</f>
        <v>350</v>
      </c>
      <c r="C282" s="184" t="str">
        <f>+'Izračun udjela za 2025. (euri)'!D320</f>
        <v>OPĆINA</v>
      </c>
      <c r="D282" s="184" t="str">
        <f>+'Izračun udjela za 2025. (euri)'!E320</f>
        <v>POSTIRA</v>
      </c>
      <c r="E282" s="185">
        <f>+'Izračun udjela za 2025. (euri)'!BI320</f>
        <v>0</v>
      </c>
    </row>
    <row r="283" spans="1:5" x14ac:dyDescent="0.25">
      <c r="A283" s="180">
        <v>278</v>
      </c>
      <c r="B283" s="180">
        <f>+'Izračun udjela za 2025. (euri)'!B516</f>
        <v>573</v>
      </c>
      <c r="C283" s="184" t="str">
        <f>+'Izračun udjela za 2025. (euri)'!D516</f>
        <v>OPĆINA</v>
      </c>
      <c r="D283" s="184" t="str">
        <f>+'Izračun udjela za 2025. (euri)'!E516</f>
        <v>POVLJANA</v>
      </c>
      <c r="E283" s="185">
        <f>+'Izračun udjela za 2025. (euri)'!BI516</f>
        <v>0</v>
      </c>
    </row>
    <row r="284" spans="1:5" x14ac:dyDescent="0.25">
      <c r="A284" s="180">
        <v>279</v>
      </c>
      <c r="B284" s="180">
        <f>+'Izračun udjela za 2025. (euri)'!B323</f>
        <v>354</v>
      </c>
      <c r="C284" s="184" t="str">
        <f>+'Izračun udjela za 2025. (euri)'!D323</f>
        <v>OPĆINA</v>
      </c>
      <c r="D284" s="184" t="str">
        <f>+'Izračun udjela za 2025. (euri)'!E323</f>
        <v>PREKO</v>
      </c>
      <c r="E284" s="185">
        <f>+'Izračun udjela za 2025. (euri)'!BI323</f>
        <v>0</v>
      </c>
    </row>
    <row r="285" spans="1:5" x14ac:dyDescent="0.25">
      <c r="A285" s="180">
        <v>280</v>
      </c>
      <c r="B285" s="180">
        <f>+'Izračun udjela za 2025. (euri)'!B325</f>
        <v>356</v>
      </c>
      <c r="C285" s="184" t="str">
        <f>+'Izračun udjela za 2025. (euri)'!D325</f>
        <v>OPĆINA</v>
      </c>
      <c r="D285" s="184" t="str">
        <f>+'Izračun udjela za 2025. (euri)'!E325</f>
        <v>PRESEKA</v>
      </c>
      <c r="E285" s="185">
        <f>+'Izračun udjela za 2025. (euri)'!BI325</f>
        <v>9.3326946491638005E-4</v>
      </c>
    </row>
    <row r="286" spans="1:5" x14ac:dyDescent="0.25">
      <c r="A286" s="180">
        <v>281</v>
      </c>
      <c r="B286" s="180">
        <f>+'Izračun udjela za 2025. (euri)'!B530</f>
        <v>589</v>
      </c>
      <c r="C286" s="184" t="str">
        <f>+'Izračun udjela za 2025. (euri)'!D530</f>
        <v>OPĆINA</v>
      </c>
      <c r="D286" s="184" t="str">
        <f>+'Izračun udjela za 2025. (euri)'!E530</f>
        <v>PRGOMET</v>
      </c>
      <c r="E286" s="185">
        <f>+'Izračun udjela za 2025. (euri)'!BI530</f>
        <v>2.8382785479317798E-4</v>
      </c>
    </row>
    <row r="287" spans="1:5" x14ac:dyDescent="0.25">
      <c r="A287" s="180">
        <v>282</v>
      </c>
      <c r="B287" s="180">
        <f>+'Izračun udjela za 2025. (euri)'!B557</f>
        <v>620</v>
      </c>
      <c r="C287" s="184" t="str">
        <f>+'Izračun udjela za 2025. (euri)'!D557</f>
        <v>OPĆINA</v>
      </c>
      <c r="D287" s="184" t="str">
        <f>+'Izračun udjela za 2025. (euri)'!E557</f>
        <v>PRIBISLAVEC</v>
      </c>
      <c r="E287" s="185">
        <f>+'Izračun udjela za 2025. (euri)'!BI557</f>
        <v>2.0470626120707401E-3</v>
      </c>
    </row>
    <row r="288" spans="1:5" x14ac:dyDescent="0.25">
      <c r="A288" s="180">
        <v>283</v>
      </c>
      <c r="B288" s="180">
        <f>+'Izračun udjela za 2025. (euri)'!B531</f>
        <v>590</v>
      </c>
      <c r="C288" s="184" t="str">
        <f>+'Izračun udjela za 2025. (euri)'!D531</f>
        <v>OPĆINA</v>
      </c>
      <c r="D288" s="184" t="str">
        <f>+'Izračun udjela za 2025. (euri)'!E531</f>
        <v>PRIMORSKI DOLAC</v>
      </c>
      <c r="E288" s="185">
        <f>+'Izračun udjela za 2025. (euri)'!BI531</f>
        <v>5.3414337443482597E-4</v>
      </c>
    </row>
    <row r="289" spans="1:5" x14ac:dyDescent="0.25">
      <c r="A289" s="180">
        <v>284</v>
      </c>
      <c r="B289" s="180">
        <f>+'Izračun udjela za 2025. (euri)'!B326</f>
        <v>357</v>
      </c>
      <c r="C289" s="184" t="str">
        <f>+'Izračun udjela za 2025. (euri)'!D326</f>
        <v>OPĆINA</v>
      </c>
      <c r="D289" s="184" t="str">
        <f>+'Izračun udjela za 2025. (euri)'!E326</f>
        <v>PRIMOŠTEN</v>
      </c>
      <c r="E289" s="185">
        <f>+'Izračun udjela za 2025. (euri)'!BI326</f>
        <v>0</v>
      </c>
    </row>
    <row r="290" spans="1:5" x14ac:dyDescent="0.25">
      <c r="A290" s="180">
        <v>285</v>
      </c>
      <c r="B290" s="180">
        <f>+'Izračun udjela za 2025. (euri)'!B517</f>
        <v>574</v>
      </c>
      <c r="C290" s="184" t="str">
        <f>+'Izračun udjela za 2025. (euri)'!D517</f>
        <v>OPĆINA</v>
      </c>
      <c r="D290" s="184" t="str">
        <f>+'Izračun udjela za 2025. (euri)'!E517</f>
        <v>PRIVLAKA</v>
      </c>
      <c r="E290" s="185">
        <f>+'Izračun udjela za 2025. (euri)'!BI517</f>
        <v>0</v>
      </c>
    </row>
    <row r="291" spans="1:5" x14ac:dyDescent="0.25">
      <c r="A291" s="180">
        <v>286</v>
      </c>
      <c r="B291" s="180">
        <f>+'Izračun udjela za 2025. (euri)'!B524</f>
        <v>583</v>
      </c>
      <c r="C291" s="184" t="str">
        <f>+'Izračun udjela za 2025. (euri)'!D524</f>
        <v>OPĆINA</v>
      </c>
      <c r="D291" s="184" t="str">
        <f>+'Izračun udjela za 2025. (euri)'!E524</f>
        <v>PRIVLAKA.</v>
      </c>
      <c r="E291" s="185">
        <f>+'Izračun udjela za 2025. (euri)'!BI524</f>
        <v>1.81176087658134E-3</v>
      </c>
    </row>
    <row r="292" spans="1:5" x14ac:dyDescent="0.25">
      <c r="A292" s="180">
        <v>287</v>
      </c>
      <c r="B292" s="180">
        <f>+'Izračun udjela za 2025. (euri)'!B90</f>
        <v>88</v>
      </c>
      <c r="C292" s="184" t="str">
        <f>+'Izračun udjela za 2025. (euri)'!D90</f>
        <v>OPĆINA</v>
      </c>
      <c r="D292" s="184" t="str">
        <f>+'Izračun udjela za 2025. (euri)'!E90</f>
        <v>PROLOŽAC</v>
      </c>
      <c r="E292" s="185">
        <f>+'Izračun udjela za 2025. (euri)'!BI90</f>
        <v>2.9709686435999199E-3</v>
      </c>
    </row>
    <row r="293" spans="1:5" x14ac:dyDescent="0.25">
      <c r="A293" s="180">
        <v>288</v>
      </c>
      <c r="B293" s="180">
        <f>+'Izračun udjela za 2025. (euri)'!B272</f>
        <v>298</v>
      </c>
      <c r="C293" s="184" t="str">
        <f>+'Izračun udjela za 2025. (euri)'!D272</f>
        <v>OPĆINA</v>
      </c>
      <c r="D293" s="184" t="str">
        <f>+'Izračun udjela za 2025. (euri)'!E272</f>
        <v>PROMINA</v>
      </c>
      <c r="E293" s="185">
        <f>+'Izračun udjela za 2025. (euri)'!BI272</f>
        <v>8.0770141486601597E-4</v>
      </c>
    </row>
    <row r="294" spans="1:5" x14ac:dyDescent="0.25">
      <c r="A294" s="180">
        <v>289</v>
      </c>
      <c r="B294" s="180">
        <f>+'Izračun udjela za 2025. (euri)'!B327</f>
        <v>358</v>
      </c>
      <c r="C294" s="184" t="str">
        <f>+'Izračun udjela za 2025. (euri)'!D327</f>
        <v>OPĆINA</v>
      </c>
      <c r="D294" s="184" t="str">
        <f>+'Izračun udjela za 2025. (euri)'!E327</f>
        <v>PUČIŠĆA</v>
      </c>
      <c r="E294" s="185">
        <f>+'Izračun udjela za 2025. (euri)'!BI327</f>
        <v>8.1135921442754895E-4</v>
      </c>
    </row>
    <row r="295" spans="1:5" x14ac:dyDescent="0.25">
      <c r="A295" s="180">
        <v>290</v>
      </c>
      <c r="B295" s="180">
        <f>+'Izračun udjela za 2025. (euri)'!B329</f>
        <v>360</v>
      </c>
      <c r="C295" s="184" t="str">
        <f>+'Izračun udjela za 2025. (euri)'!D329</f>
        <v>OPĆINA</v>
      </c>
      <c r="D295" s="184" t="str">
        <f>+'Izračun udjela za 2025. (euri)'!E329</f>
        <v>PUNAT</v>
      </c>
      <c r="E295" s="185">
        <f>+'Izračun udjela za 2025. (euri)'!BI329</f>
        <v>0</v>
      </c>
    </row>
    <row r="296" spans="1:5" x14ac:dyDescent="0.25">
      <c r="A296" s="180">
        <v>291</v>
      </c>
      <c r="B296" s="180">
        <f>+'Izračun udjela za 2025. (euri)'!B330</f>
        <v>361</v>
      </c>
      <c r="C296" s="184" t="str">
        <f>+'Izračun udjela za 2025. (euri)'!D330</f>
        <v>OPĆINA</v>
      </c>
      <c r="D296" s="184" t="str">
        <f>+'Izračun udjela za 2025. (euri)'!E330</f>
        <v>PUNITOVCI</v>
      </c>
      <c r="E296" s="185">
        <f>+'Izračun udjela za 2025. (euri)'!BI330</f>
        <v>1.2400418494808399E-3</v>
      </c>
    </row>
    <row r="297" spans="1:5" x14ac:dyDescent="0.25">
      <c r="A297" s="180">
        <v>292</v>
      </c>
      <c r="B297" s="180">
        <f>+'Izračun udjela za 2025. (euri)'!B331</f>
        <v>362</v>
      </c>
      <c r="C297" s="184" t="str">
        <f>+'Izračun udjela za 2025. (euri)'!D331</f>
        <v>OPĆINA</v>
      </c>
      <c r="D297" s="184" t="str">
        <f>+'Izračun udjela za 2025. (euri)'!E331</f>
        <v>PUŠĆA</v>
      </c>
      <c r="E297" s="185">
        <f>+'Izračun udjela za 2025. (euri)'!BI331</f>
        <v>2.8033590441350198E-4</v>
      </c>
    </row>
    <row r="298" spans="1:5" x14ac:dyDescent="0.25">
      <c r="A298" s="180">
        <v>293</v>
      </c>
      <c r="B298" s="180">
        <f>+'Izračun udjela za 2025. (euri)'!B333</f>
        <v>364</v>
      </c>
      <c r="C298" s="184" t="str">
        <f>+'Izračun udjela za 2025. (euri)'!D333</f>
        <v>OPĆINA</v>
      </c>
      <c r="D298" s="184" t="str">
        <f>+'Izračun udjela za 2025. (euri)'!E333</f>
        <v>RADOBOJ</v>
      </c>
      <c r="E298" s="185">
        <f>+'Izračun udjela za 2025. (euri)'!BI333</f>
        <v>8.9130620596070402E-4</v>
      </c>
    </row>
    <row r="299" spans="1:5" x14ac:dyDescent="0.25">
      <c r="A299" s="180">
        <v>294</v>
      </c>
      <c r="B299" s="180">
        <f>+'Izračun udjela za 2025. (euri)'!B481</f>
        <v>536</v>
      </c>
      <c r="C299" s="184" t="str">
        <f>+'Izračun udjela za 2025. (euri)'!D481</f>
        <v>OPĆINA</v>
      </c>
      <c r="D299" s="184" t="str">
        <f>+'Izračun udjela za 2025. (euri)'!E481</f>
        <v>RAKOVEC</v>
      </c>
      <c r="E299" s="185">
        <f>+'Izračun udjela za 2025. (euri)'!BI481</f>
        <v>9.13899797557079E-4</v>
      </c>
    </row>
    <row r="300" spans="1:5" x14ac:dyDescent="0.25">
      <c r="A300" s="180">
        <v>295</v>
      </c>
      <c r="B300" s="180">
        <f>+'Izračun udjela za 2025. (euri)'!B334</f>
        <v>365</v>
      </c>
      <c r="C300" s="184" t="str">
        <f>+'Izračun udjela za 2025. (euri)'!D334</f>
        <v>OPĆINA</v>
      </c>
      <c r="D300" s="184" t="str">
        <f>+'Izračun udjela za 2025. (euri)'!E334</f>
        <v>RAKOVICA</v>
      </c>
      <c r="E300" s="185">
        <f>+'Izračun udjela za 2025. (euri)'!BI334</f>
        <v>3.4284615144652102E-4</v>
      </c>
    </row>
    <row r="301" spans="1:5" x14ac:dyDescent="0.25">
      <c r="A301" s="180">
        <v>296</v>
      </c>
      <c r="B301" s="180">
        <f>+'Izračun udjela za 2025. (euri)'!B335</f>
        <v>366</v>
      </c>
      <c r="C301" s="184" t="str">
        <f>+'Izračun udjela za 2025. (euri)'!D335</f>
        <v>OPĆINA</v>
      </c>
      <c r="D301" s="184" t="str">
        <f>+'Izračun udjela za 2025. (euri)'!E335</f>
        <v>RASINJA</v>
      </c>
      <c r="E301" s="185">
        <f>+'Izračun udjela za 2025. (euri)'!BI335</f>
        <v>2.0261193994221701E-3</v>
      </c>
    </row>
    <row r="302" spans="1:5" x14ac:dyDescent="0.25">
      <c r="A302" s="180">
        <v>297</v>
      </c>
      <c r="B302" s="180">
        <f>+'Izračun udjela za 2025. (euri)'!B336</f>
        <v>368</v>
      </c>
      <c r="C302" s="184" t="str">
        <f>+'Izračun udjela za 2025. (euri)'!D336</f>
        <v>OPĆINA</v>
      </c>
      <c r="D302" s="184" t="str">
        <f>+'Izračun udjela za 2025. (euri)'!E336</f>
        <v>RAŠA</v>
      </c>
      <c r="E302" s="185">
        <f>+'Izračun udjela za 2025. (euri)'!BI336</f>
        <v>0</v>
      </c>
    </row>
    <row r="303" spans="1:5" x14ac:dyDescent="0.25">
      <c r="A303" s="180">
        <v>298</v>
      </c>
      <c r="B303" s="180">
        <f>+'Izračun udjela za 2025. (euri)'!B337</f>
        <v>369</v>
      </c>
      <c r="C303" s="184" t="str">
        <f>+'Izračun udjela za 2025. (euri)'!D337</f>
        <v>OPĆINA</v>
      </c>
      <c r="D303" s="184" t="str">
        <f>+'Izračun udjela za 2025. (euri)'!E337</f>
        <v>RAVNA GORA</v>
      </c>
      <c r="E303" s="185">
        <f>+'Izračun udjela za 2025. (euri)'!BI337</f>
        <v>9.7897313405893101E-4</v>
      </c>
    </row>
    <row r="304" spans="1:5" x14ac:dyDescent="0.25">
      <c r="A304" s="180">
        <v>299</v>
      </c>
      <c r="B304" s="180">
        <f>+'Izračun udjela za 2025. (euri)'!B338</f>
        <v>371</v>
      </c>
      <c r="C304" s="184" t="str">
        <f>+'Izračun udjela za 2025. (euri)'!D338</f>
        <v>OPĆINA</v>
      </c>
      <c r="D304" s="184" t="str">
        <f>+'Izračun udjela za 2025. (euri)'!E338</f>
        <v>RAŽANAC</v>
      </c>
      <c r="E304" s="185">
        <f>+'Izračun udjela za 2025. (euri)'!BI338</f>
        <v>4.1038316335363E-4</v>
      </c>
    </row>
    <row r="305" spans="1:5" x14ac:dyDescent="0.25">
      <c r="A305" s="180">
        <v>300</v>
      </c>
      <c r="B305" s="180">
        <f>+'Izračun udjela za 2025. (euri)'!B339</f>
        <v>372</v>
      </c>
      <c r="C305" s="184" t="str">
        <f>+'Izračun udjela za 2025. (euri)'!D339</f>
        <v>OPĆINA</v>
      </c>
      <c r="D305" s="184" t="str">
        <f>+'Izračun udjela za 2025. (euri)'!E339</f>
        <v>REŠETARI</v>
      </c>
      <c r="E305" s="185">
        <f>+'Izračun udjela za 2025. (euri)'!BI339</f>
        <v>3.4562586712372201E-3</v>
      </c>
    </row>
    <row r="306" spans="1:5" x14ac:dyDescent="0.25">
      <c r="A306" s="180">
        <v>301</v>
      </c>
      <c r="B306" s="180">
        <f>+'Izračun udjela za 2025. (euri)'!B500</f>
        <v>556</v>
      </c>
      <c r="C306" s="184" t="str">
        <f>+'Izračun udjela za 2025. (euri)'!D500</f>
        <v>OPĆINA</v>
      </c>
      <c r="D306" s="184" t="str">
        <f>+'Izračun udjela za 2025. (euri)'!E500</f>
        <v>RIBNIK</v>
      </c>
      <c r="E306" s="185">
        <f>+'Izračun udjela za 2025. (euri)'!BI500</f>
        <v>2.23865049184119E-4</v>
      </c>
    </row>
    <row r="307" spans="1:5" x14ac:dyDescent="0.25">
      <c r="A307" s="180">
        <v>302</v>
      </c>
      <c r="B307" s="180">
        <f>+'Izračun udjela za 2025. (euri)'!B523</f>
        <v>582</v>
      </c>
      <c r="C307" s="184" t="str">
        <f>+'Izračun udjela za 2025. (euri)'!D523</f>
        <v>OPĆINA</v>
      </c>
      <c r="D307" s="184" t="str">
        <f>+'Izračun udjela za 2025. (euri)'!E523</f>
        <v>ROGOZNICA</v>
      </c>
      <c r="E307" s="185">
        <f>+'Izračun udjela za 2025. (euri)'!BI523</f>
        <v>0</v>
      </c>
    </row>
    <row r="308" spans="1:5" x14ac:dyDescent="0.25">
      <c r="A308" s="180">
        <v>303</v>
      </c>
      <c r="B308" s="180">
        <f>+'Izračun udjela za 2025. (euri)'!B342</f>
        <v>375</v>
      </c>
      <c r="C308" s="184" t="str">
        <f>+'Izračun udjela za 2025. (euri)'!D342</f>
        <v>OPĆINA</v>
      </c>
      <c r="D308" s="184" t="str">
        <f>+'Izračun udjela za 2025. (euri)'!E342</f>
        <v>ROVIŠĆE</v>
      </c>
      <c r="E308" s="185">
        <f>+'Izračun udjela za 2025. (euri)'!BI342</f>
        <v>3.5982485783059501E-3</v>
      </c>
    </row>
    <row r="309" spans="1:5" x14ac:dyDescent="0.25">
      <c r="A309" s="180">
        <v>304</v>
      </c>
      <c r="B309" s="180">
        <f>+'Izračun udjela za 2025. (euri)'!B343</f>
        <v>376</v>
      </c>
      <c r="C309" s="184" t="str">
        <f>+'Izračun udjela za 2025. (euri)'!D343</f>
        <v>OPĆINA</v>
      </c>
      <c r="D309" s="184" t="str">
        <f>+'Izračun udjela za 2025. (euri)'!E343</f>
        <v>RUGVICA</v>
      </c>
      <c r="E309" s="185">
        <f>+'Izračun udjela za 2025. (euri)'!BI343</f>
        <v>3.65507014565502E-3</v>
      </c>
    </row>
    <row r="310" spans="1:5" x14ac:dyDescent="0.25">
      <c r="A310" s="180">
        <v>305</v>
      </c>
      <c r="B310" s="180">
        <f>+'Izračun udjela za 2025. (euri)'!B532</f>
        <v>591</v>
      </c>
      <c r="C310" s="184" t="str">
        <f>+'Izračun udjela za 2025. (euri)'!D532</f>
        <v>OPĆINA</v>
      </c>
      <c r="D310" s="184" t="str">
        <f>+'Izračun udjela za 2025. (euri)'!E532</f>
        <v>RUNOVIĆI</v>
      </c>
      <c r="E310" s="185">
        <f>+'Izračun udjela za 2025. (euri)'!BI532</f>
        <v>1.56225860316265E-3</v>
      </c>
    </row>
    <row r="311" spans="1:5" x14ac:dyDescent="0.25">
      <c r="A311" s="180">
        <v>306</v>
      </c>
      <c r="B311" s="180">
        <f>+'Izračun udjela za 2025. (euri)'!B344</f>
        <v>377</v>
      </c>
      <c r="C311" s="184" t="str">
        <f>+'Izračun udjela za 2025. (euri)'!D344</f>
        <v>OPĆINA</v>
      </c>
      <c r="D311" s="184" t="str">
        <f>+'Izračun udjela za 2025. (euri)'!E344</f>
        <v>RUŽIĆ</v>
      </c>
      <c r="E311" s="185">
        <f>+'Izračun udjela za 2025. (euri)'!BI344</f>
        <v>1.03060140918638E-3</v>
      </c>
    </row>
    <row r="312" spans="1:5" x14ac:dyDescent="0.25">
      <c r="A312" s="180">
        <v>307</v>
      </c>
      <c r="B312" s="180">
        <f>+'Izračun udjela za 2025. (euri)'!B345</f>
        <v>378</v>
      </c>
      <c r="C312" s="184" t="str">
        <f>+'Izračun udjela za 2025. (euri)'!D345</f>
        <v>OPĆINA</v>
      </c>
      <c r="D312" s="184" t="str">
        <f>+'Izračun udjela za 2025. (euri)'!E345</f>
        <v>SABORSKO</v>
      </c>
      <c r="E312" s="185">
        <f>+'Izračun udjela za 2025. (euri)'!BI345</f>
        <v>4.20606134049987E-4</v>
      </c>
    </row>
    <row r="313" spans="1:5" x14ac:dyDescent="0.25">
      <c r="A313" s="180">
        <v>308</v>
      </c>
      <c r="B313" s="180">
        <f>+'Izračun udjela za 2025. (euri)'!B346</f>
        <v>379</v>
      </c>
      <c r="C313" s="184" t="str">
        <f>+'Izračun udjela za 2025. (euri)'!D346</f>
        <v>OPĆINA</v>
      </c>
      <c r="D313" s="184" t="str">
        <f>+'Izračun udjela za 2025. (euri)'!E346</f>
        <v>SALI</v>
      </c>
      <c r="E313" s="185">
        <f>+'Izračun udjela za 2025. (euri)'!BI346</f>
        <v>0</v>
      </c>
    </row>
    <row r="314" spans="1:5" x14ac:dyDescent="0.25">
      <c r="A314" s="180">
        <v>309</v>
      </c>
      <c r="B314" s="180">
        <f>+'Izračun udjela za 2025. (euri)'!B348</f>
        <v>381</v>
      </c>
      <c r="C314" s="184" t="str">
        <f>+'Izračun udjela za 2025. (euri)'!D348</f>
        <v>OPĆINA</v>
      </c>
      <c r="D314" s="184" t="str">
        <f>+'Izračun udjela za 2025. (euri)'!E348</f>
        <v>SATNICA ĐAKOVAČKA</v>
      </c>
      <c r="E314" s="185">
        <f>+'Izračun udjela za 2025. (euri)'!BI348</f>
        <v>1.57182224612559E-3</v>
      </c>
    </row>
    <row r="315" spans="1:5" x14ac:dyDescent="0.25">
      <c r="A315" s="180">
        <v>310</v>
      </c>
      <c r="B315" s="180">
        <f>+'Izračun udjela za 2025. (euri)'!B349</f>
        <v>382</v>
      </c>
      <c r="C315" s="184" t="str">
        <f>+'Izračun udjela za 2025. (euri)'!D349</f>
        <v>OPĆINA</v>
      </c>
      <c r="D315" s="184" t="str">
        <f>+'Izračun udjela za 2025. (euri)'!E349</f>
        <v>SEGET</v>
      </c>
      <c r="E315" s="185">
        <f>+'Izračun udjela za 2025. (euri)'!BI349</f>
        <v>3.2903452896958799E-4</v>
      </c>
    </row>
    <row r="316" spans="1:5" x14ac:dyDescent="0.25">
      <c r="A316" s="180">
        <v>311</v>
      </c>
      <c r="B316" s="180">
        <f>+'Izračun udjela za 2025. (euri)'!B350</f>
        <v>383</v>
      </c>
      <c r="C316" s="184" t="str">
        <f>+'Izračun udjela za 2025. (euri)'!D350</f>
        <v>OPĆINA</v>
      </c>
      <c r="D316" s="184" t="str">
        <f>+'Izračun udjela za 2025. (euri)'!E350</f>
        <v>SELCA</v>
      </c>
      <c r="E316" s="185">
        <f>+'Izračun udjela za 2025. (euri)'!BI350</f>
        <v>0</v>
      </c>
    </row>
    <row r="317" spans="1:5" x14ac:dyDescent="0.25">
      <c r="A317" s="180">
        <v>312</v>
      </c>
      <c r="B317" s="180">
        <f>+'Izračun udjela za 2025. (euri)'!B351</f>
        <v>385</v>
      </c>
      <c r="C317" s="184" t="str">
        <f>+'Izračun udjela za 2025. (euri)'!D351</f>
        <v>OPĆINA</v>
      </c>
      <c r="D317" s="184" t="str">
        <f>+'Izračun udjela za 2025. (euri)'!E351</f>
        <v>SELNICA</v>
      </c>
      <c r="E317" s="185">
        <f>+'Izračun udjela za 2025. (euri)'!BI351</f>
        <v>2.1517283403506299E-3</v>
      </c>
    </row>
    <row r="318" spans="1:5" x14ac:dyDescent="0.25">
      <c r="A318" s="180">
        <v>313</v>
      </c>
      <c r="B318" s="180">
        <f>+'Izračun udjela za 2025. (euri)'!B352</f>
        <v>386</v>
      </c>
      <c r="C318" s="184" t="str">
        <f>+'Izračun udjela za 2025. (euri)'!D352</f>
        <v>OPĆINA</v>
      </c>
      <c r="D318" s="184" t="str">
        <f>+'Izračun udjela za 2025. (euri)'!E352</f>
        <v>SEMELJCI</v>
      </c>
      <c r="E318" s="185">
        <f>+'Izračun udjela za 2025. (euri)'!BI352</f>
        <v>2.9226637570076101E-3</v>
      </c>
    </row>
    <row r="319" spans="1:5" x14ac:dyDescent="0.25">
      <c r="A319" s="180">
        <v>314</v>
      </c>
      <c r="B319" s="180">
        <f>+'Izračun udjela za 2025. (euri)'!B506</f>
        <v>562</v>
      </c>
      <c r="C319" s="184" t="str">
        <f>+'Izračun udjela za 2025. (euri)'!D506</f>
        <v>OPĆINA</v>
      </c>
      <c r="D319" s="184" t="str">
        <f>+'Izračun udjela za 2025. (euri)'!E506</f>
        <v>SEVERIN</v>
      </c>
      <c r="E319" s="185">
        <f>+'Izračun udjela za 2025. (euri)'!BI506</f>
        <v>5.8655633747541395E-4</v>
      </c>
    </row>
    <row r="320" spans="1:5" x14ac:dyDescent="0.25">
      <c r="A320" s="180">
        <v>315</v>
      </c>
      <c r="B320" s="180">
        <f>+'Izračun udjela za 2025. (euri)'!B354</f>
        <v>388</v>
      </c>
      <c r="C320" s="184" t="str">
        <f>+'Izračun udjela za 2025. (euri)'!D354</f>
        <v>OPĆINA</v>
      </c>
      <c r="D320" s="184" t="str">
        <f>+'Izračun udjela za 2025. (euri)'!E354</f>
        <v>SIBINJ</v>
      </c>
      <c r="E320" s="185">
        <f>+'Izračun udjela za 2025. (euri)'!BI354</f>
        <v>4.6142776389558899E-3</v>
      </c>
    </row>
    <row r="321" spans="1:5" x14ac:dyDescent="0.25">
      <c r="A321" s="180">
        <v>316</v>
      </c>
      <c r="B321" s="180">
        <f>+'Izračun udjela za 2025. (euri)'!B513</f>
        <v>570</v>
      </c>
      <c r="C321" s="184" t="str">
        <f>+'Izračun udjela za 2025. (euri)'!D513</f>
        <v>OPĆINA</v>
      </c>
      <c r="D321" s="184" t="str">
        <f>+'Izračun udjela za 2025. (euri)'!E513</f>
        <v>SIKIREVCI</v>
      </c>
      <c r="E321" s="185">
        <f>+'Izračun udjela za 2025. (euri)'!BI513</f>
        <v>1.95499187705821E-3</v>
      </c>
    </row>
    <row r="322" spans="1:5" x14ac:dyDescent="0.25">
      <c r="A322" s="180">
        <v>317</v>
      </c>
      <c r="B322" s="180">
        <f>+'Izračun udjela za 2025. (euri)'!B356</f>
        <v>390</v>
      </c>
      <c r="C322" s="184" t="str">
        <f>+'Izračun udjela za 2025. (euri)'!D356</f>
        <v>OPĆINA</v>
      </c>
      <c r="D322" s="184" t="str">
        <f>+'Izračun udjela za 2025. (euri)'!E356</f>
        <v>SIRAČ</v>
      </c>
      <c r="E322" s="185">
        <f>+'Izračun udjela za 2025. (euri)'!BI356</f>
        <v>1.53854129105331E-3</v>
      </c>
    </row>
    <row r="323" spans="1:5" x14ac:dyDescent="0.25">
      <c r="A323" s="180">
        <v>318</v>
      </c>
      <c r="B323" s="180">
        <f>+'Izračun udjela za 2025. (euri)'!B358</f>
        <v>393</v>
      </c>
      <c r="C323" s="184" t="str">
        <f>+'Izračun udjela za 2025. (euri)'!D358</f>
        <v>OPĆINA</v>
      </c>
      <c r="D323" s="184" t="str">
        <f>+'Izračun udjela za 2025. (euri)'!E358</f>
        <v>SKRAD</v>
      </c>
      <c r="E323" s="185">
        <f>+'Izračun udjela za 2025. (euri)'!BI358</f>
        <v>2.1184237750661799E-4</v>
      </c>
    </row>
    <row r="324" spans="1:5" x14ac:dyDescent="0.25">
      <c r="A324" s="180">
        <v>319</v>
      </c>
      <c r="B324" s="180">
        <f>+'Izračun udjela za 2025. (euri)'!B362</f>
        <v>397</v>
      </c>
      <c r="C324" s="184" t="str">
        <f>+'Izračun udjela za 2025. (euri)'!D362</f>
        <v>OPĆINA</v>
      </c>
      <c r="D324" s="184" t="str">
        <f>+'Izračun udjela za 2025. (euri)'!E362</f>
        <v>SLAVONSKI ŠAMAC</v>
      </c>
      <c r="E324" s="185">
        <f>+'Izračun udjela za 2025. (euri)'!BI362</f>
        <v>1.51463248505293E-3</v>
      </c>
    </row>
    <row r="325" spans="1:5" x14ac:dyDescent="0.25">
      <c r="A325" s="180">
        <v>320</v>
      </c>
      <c r="B325" s="180">
        <f>+'Izračun udjela za 2025. (euri)'!B363</f>
        <v>399</v>
      </c>
      <c r="C325" s="184" t="str">
        <f>+'Izračun udjela za 2025. (euri)'!D363</f>
        <v>OPĆINA</v>
      </c>
      <c r="D325" s="184" t="str">
        <f>+'Izračun udjela za 2025. (euri)'!E363</f>
        <v>SLIVNO</v>
      </c>
      <c r="E325" s="185">
        <f>+'Izračun udjela za 2025. (euri)'!BI363</f>
        <v>3.29255008163644E-4</v>
      </c>
    </row>
    <row r="326" spans="1:5" x14ac:dyDescent="0.25">
      <c r="A326" s="180">
        <v>321</v>
      </c>
      <c r="B326" s="180">
        <f>+'Izračun udjela za 2025. (euri)'!B365</f>
        <v>402</v>
      </c>
      <c r="C326" s="184" t="str">
        <f>+'Izračun udjela za 2025. (euri)'!D365</f>
        <v>OPĆINA</v>
      </c>
      <c r="D326" s="184" t="str">
        <f>+'Izračun udjela za 2025. (euri)'!E365</f>
        <v>SMOKVICA</v>
      </c>
      <c r="E326" s="185">
        <f>+'Izračun udjela za 2025. (euri)'!BI365</f>
        <v>4.1148661424828198E-4</v>
      </c>
    </row>
    <row r="327" spans="1:5" x14ac:dyDescent="0.25">
      <c r="A327" s="180">
        <v>322</v>
      </c>
      <c r="B327" s="180">
        <f>+'Izračun udjela za 2025. (euri)'!B366</f>
        <v>405</v>
      </c>
      <c r="C327" s="184" t="str">
        <f>+'Izračun udjela za 2025. (euri)'!D366</f>
        <v>OPĆINA</v>
      </c>
      <c r="D327" s="184" t="str">
        <f>+'Izračun udjela za 2025. (euri)'!E366</f>
        <v>SOKOLOVAC</v>
      </c>
      <c r="E327" s="185">
        <f>+'Izračun udjela za 2025. (euri)'!BI366</f>
        <v>2.58758084425997E-3</v>
      </c>
    </row>
    <row r="328" spans="1:5" x14ac:dyDescent="0.25">
      <c r="A328" s="180">
        <v>323</v>
      </c>
      <c r="B328" s="180">
        <f>+'Izračun udjela za 2025. (euri)'!B368</f>
        <v>407</v>
      </c>
      <c r="C328" s="184" t="str">
        <f>+'Izračun udjela za 2025. (euri)'!D368</f>
        <v>OPĆINA</v>
      </c>
      <c r="D328" s="184" t="str">
        <f>+'Izračun udjela za 2025. (euri)'!E368</f>
        <v>SOPJE</v>
      </c>
      <c r="E328" s="185">
        <f>+'Izračun udjela za 2025. (euri)'!BI368</f>
        <v>1.6314952238216599E-3</v>
      </c>
    </row>
    <row r="329" spans="1:5" x14ac:dyDescent="0.25">
      <c r="A329" s="180">
        <v>324</v>
      </c>
      <c r="B329" s="180">
        <f>+'Izračun udjela za 2025. (euri)'!B370</f>
        <v>410</v>
      </c>
      <c r="C329" s="184" t="str">
        <f>+'Izračun udjela za 2025. (euri)'!D370</f>
        <v>OPĆINA</v>
      </c>
      <c r="D329" s="184" t="str">
        <f>+'Izračun udjela za 2025. (euri)'!E370</f>
        <v>SRAČINEC</v>
      </c>
      <c r="E329" s="185">
        <f>+'Izračun udjela za 2025. (euri)'!BI370</f>
        <v>2.3917990875255402E-3</v>
      </c>
    </row>
    <row r="330" spans="1:5" x14ac:dyDescent="0.25">
      <c r="A330" s="180">
        <v>325</v>
      </c>
      <c r="B330" s="180">
        <f>+'Izračun udjela za 2025. (euri)'!B371</f>
        <v>411</v>
      </c>
      <c r="C330" s="184" t="str">
        <f>+'Izračun udjela za 2025. (euri)'!D371</f>
        <v>OPĆINA</v>
      </c>
      <c r="D330" s="184" t="str">
        <f>+'Izračun udjela za 2025. (euri)'!E371</f>
        <v>STANKOVCI</v>
      </c>
      <c r="E330" s="185">
        <f>+'Izračun udjela za 2025. (euri)'!BI371</f>
        <v>1.5408842027350501E-3</v>
      </c>
    </row>
    <row r="331" spans="1:5" x14ac:dyDescent="0.25">
      <c r="A331" s="180">
        <v>326</v>
      </c>
      <c r="B331" s="180">
        <f>+'Izračun udjela za 2025. (euri)'!B372</f>
        <v>412</v>
      </c>
      <c r="C331" s="184" t="str">
        <f>+'Izračun udjela za 2025. (euri)'!D372</f>
        <v>OPĆINA</v>
      </c>
      <c r="D331" s="184" t="str">
        <f>+'Izračun udjela za 2025. (euri)'!E372</f>
        <v>STARA GRADIŠKA</v>
      </c>
      <c r="E331" s="185">
        <f>+'Izračun udjela za 2025. (euri)'!BI372</f>
        <v>9.5037317983871002E-4</v>
      </c>
    </row>
    <row r="332" spans="1:5" x14ac:dyDescent="0.25">
      <c r="A332" s="180">
        <v>327</v>
      </c>
      <c r="B332" s="180">
        <f>+'Izračun udjela za 2025. (euri)'!B374</f>
        <v>414</v>
      </c>
      <c r="C332" s="184" t="str">
        <f>+'Izračun udjela za 2025. (euri)'!D374</f>
        <v>OPĆINA</v>
      </c>
      <c r="D332" s="184" t="str">
        <f>+'Izračun udjela za 2025. (euri)'!E374</f>
        <v>STARI JANKOVCI</v>
      </c>
      <c r="E332" s="185">
        <f>+'Izračun udjela za 2025. (euri)'!BI374</f>
        <v>2.8485178699559199E-3</v>
      </c>
    </row>
    <row r="333" spans="1:5" x14ac:dyDescent="0.25">
      <c r="A333" s="180">
        <v>328</v>
      </c>
      <c r="B333" s="180">
        <f>+'Izračun udjela za 2025. (euri)'!B375</f>
        <v>415</v>
      </c>
      <c r="C333" s="184" t="str">
        <f>+'Izračun udjela za 2025. (euri)'!D375</f>
        <v>OPĆINA</v>
      </c>
      <c r="D333" s="184" t="str">
        <f>+'Izračun udjela za 2025. (euri)'!E375</f>
        <v>STARI MIKANOVCI</v>
      </c>
      <c r="E333" s="185">
        <f>+'Izračun udjela za 2025. (euri)'!BI375</f>
        <v>2.2009810262580099E-3</v>
      </c>
    </row>
    <row r="334" spans="1:5" x14ac:dyDescent="0.25">
      <c r="A334" s="180">
        <v>329</v>
      </c>
      <c r="B334" s="180">
        <f>+'Izračun udjela za 2025. (euri)'!B376</f>
        <v>416</v>
      </c>
      <c r="C334" s="184" t="str">
        <f>+'Izračun udjela za 2025. (euri)'!D376</f>
        <v>OPĆINA</v>
      </c>
      <c r="D334" s="184" t="str">
        <f>+'Izračun udjela za 2025. (euri)'!E376</f>
        <v>STARIGRAD</v>
      </c>
      <c r="E334" s="185">
        <f>+'Izračun udjela za 2025. (euri)'!BI376</f>
        <v>0</v>
      </c>
    </row>
    <row r="335" spans="1:5" x14ac:dyDescent="0.25">
      <c r="A335" s="180">
        <v>330</v>
      </c>
      <c r="B335" s="180">
        <f>+'Izračun udjela za 2025. (euri)'!B377</f>
        <v>418</v>
      </c>
      <c r="C335" s="184" t="str">
        <f>+'Izračun udjela za 2025. (euri)'!D377</f>
        <v>OPĆINA</v>
      </c>
      <c r="D335" s="184" t="str">
        <f>+'Izračun udjela za 2025. (euri)'!E377</f>
        <v>STARO PETROVO SELO</v>
      </c>
      <c r="E335" s="185">
        <f>+'Izračun udjela za 2025. (euri)'!BI377</f>
        <v>4.1711875500926301E-3</v>
      </c>
    </row>
    <row r="336" spans="1:5" x14ac:dyDescent="0.25">
      <c r="A336" s="180">
        <v>331</v>
      </c>
      <c r="B336" s="180">
        <f>+'Izračun udjela za 2025. (euri)'!B378</f>
        <v>419</v>
      </c>
      <c r="C336" s="184" t="str">
        <f>+'Izračun udjela za 2025. (euri)'!D378</f>
        <v>OPĆINA</v>
      </c>
      <c r="D336" s="184" t="str">
        <f>+'Izračun udjela za 2025. (euri)'!E378</f>
        <v>STON</v>
      </c>
      <c r="E336" s="185">
        <f>+'Izračun udjela za 2025. (euri)'!BI378</f>
        <v>0</v>
      </c>
    </row>
    <row r="337" spans="1:5" x14ac:dyDescent="0.25">
      <c r="A337" s="180">
        <v>332</v>
      </c>
      <c r="B337" s="180">
        <f>+'Izračun udjela za 2025. (euri)'!B546</f>
        <v>606</v>
      </c>
      <c r="C337" s="184" t="str">
        <f>+'Izračun udjela za 2025. (euri)'!D546</f>
        <v>OPĆINA</v>
      </c>
      <c r="D337" s="184" t="str">
        <f>+'Izračun udjela za 2025. (euri)'!E546</f>
        <v>STRAHONINEC</v>
      </c>
      <c r="E337" s="185">
        <f>+'Izračun udjela za 2025. (euri)'!BI546</f>
        <v>5.9701440560357296E-4</v>
      </c>
    </row>
    <row r="338" spans="1:5" x14ac:dyDescent="0.25">
      <c r="A338" s="180">
        <v>333</v>
      </c>
      <c r="B338" s="180">
        <f>+'Izračun udjela za 2025. (euri)'!B379</f>
        <v>421</v>
      </c>
      <c r="C338" s="184" t="str">
        <f>+'Izračun udjela za 2025. (euri)'!D379</f>
        <v>OPĆINA</v>
      </c>
      <c r="D338" s="184" t="str">
        <f>+'Izračun udjela za 2025. (euri)'!E379</f>
        <v>STRIZIVOJNA</v>
      </c>
      <c r="E338" s="185">
        <f>+'Izračun udjela za 2025. (euri)'!BI379</f>
        <v>1.6633675032139E-3</v>
      </c>
    </row>
    <row r="339" spans="1:5" x14ac:dyDescent="0.25">
      <c r="A339" s="180">
        <v>334</v>
      </c>
      <c r="B339" s="180">
        <f>+'Izračun udjela za 2025. (euri)'!B380</f>
        <v>422</v>
      </c>
      <c r="C339" s="184" t="str">
        <f>+'Izračun udjela za 2025. (euri)'!D380</f>
        <v>OPĆINA</v>
      </c>
      <c r="D339" s="184" t="str">
        <f>+'Izračun udjela za 2025. (euri)'!E380</f>
        <v>STUBIČKE TOPLICE</v>
      </c>
      <c r="E339" s="185">
        <f>+'Izračun udjela za 2025. (euri)'!BI380</f>
        <v>0</v>
      </c>
    </row>
    <row r="340" spans="1:5" x14ac:dyDescent="0.25">
      <c r="A340" s="180">
        <v>335</v>
      </c>
      <c r="B340" s="180">
        <f>+'Izračun udjela za 2025. (euri)'!B495</f>
        <v>551</v>
      </c>
      <c r="C340" s="184" t="str">
        <f>+'Izračun udjela za 2025. (euri)'!D495</f>
        <v>OPĆINA</v>
      </c>
      <c r="D340" s="184" t="str">
        <f>+'Izračun udjela za 2025. (euri)'!E495</f>
        <v>STUPNIK</v>
      </c>
      <c r="E340" s="185">
        <f>+'Izračun udjela za 2025. (euri)'!BI495</f>
        <v>0</v>
      </c>
    </row>
    <row r="341" spans="1:5" x14ac:dyDescent="0.25">
      <c r="A341" s="180">
        <v>336</v>
      </c>
      <c r="B341" s="180">
        <f>+'Izračun udjela za 2025. (euri)'!B381</f>
        <v>423</v>
      </c>
      <c r="C341" s="184" t="str">
        <f>+'Izračun udjela za 2025. (euri)'!D381</f>
        <v>OPĆINA</v>
      </c>
      <c r="D341" s="184" t="str">
        <f>+'Izračun udjela za 2025. (euri)'!E381</f>
        <v>SUĆURAJ</v>
      </c>
      <c r="E341" s="185">
        <f>+'Izračun udjela za 2025. (euri)'!BI381</f>
        <v>0</v>
      </c>
    </row>
    <row r="342" spans="1:5" x14ac:dyDescent="0.25">
      <c r="A342" s="180">
        <v>337</v>
      </c>
      <c r="B342" s="180">
        <f>+'Izračun udjela za 2025. (euri)'!B382</f>
        <v>424</v>
      </c>
      <c r="C342" s="184" t="str">
        <f>+'Izračun udjela za 2025. (euri)'!D382</f>
        <v>OPĆINA</v>
      </c>
      <c r="D342" s="184" t="str">
        <f>+'Izračun udjela za 2025. (euri)'!E382</f>
        <v>SUHOPOLJE</v>
      </c>
      <c r="E342" s="185">
        <f>+'Izračun udjela za 2025. (euri)'!BI382</f>
        <v>5.3514978233401801E-3</v>
      </c>
    </row>
    <row r="343" spans="1:5" x14ac:dyDescent="0.25">
      <c r="A343" s="180">
        <v>338</v>
      </c>
      <c r="B343" s="180">
        <f>+'Izračun udjela za 2025. (euri)'!B383</f>
        <v>425</v>
      </c>
      <c r="C343" s="184" t="str">
        <f>+'Izračun udjela za 2025. (euri)'!D383</f>
        <v>OPĆINA</v>
      </c>
      <c r="D343" s="184" t="str">
        <f>+'Izračun udjela za 2025. (euri)'!E383</f>
        <v>SUKOŠAN</v>
      </c>
      <c r="E343" s="185">
        <f>+'Izračun udjela za 2025. (euri)'!BI383</f>
        <v>5.1520509579253398E-4</v>
      </c>
    </row>
    <row r="344" spans="1:5" x14ac:dyDescent="0.25">
      <c r="A344" s="180">
        <v>339</v>
      </c>
      <c r="B344" s="180">
        <f>+'Izračun udjela za 2025. (euri)'!B384</f>
        <v>426</v>
      </c>
      <c r="C344" s="184" t="str">
        <f>+'Izračun udjela za 2025. (euri)'!D384</f>
        <v>OPĆINA</v>
      </c>
      <c r="D344" s="184" t="str">
        <f>+'Izračun udjela za 2025. (euri)'!E384</f>
        <v>SUNJA</v>
      </c>
      <c r="E344" s="185">
        <f>+'Izračun udjela za 2025. (euri)'!BI384</f>
        <v>4.2406059945025798E-3</v>
      </c>
    </row>
    <row r="345" spans="1:5" x14ac:dyDescent="0.25">
      <c r="A345" s="180">
        <v>340</v>
      </c>
      <c r="B345" s="180">
        <f>+'Izračun udjela za 2025. (euri)'!B533</f>
        <v>592</v>
      </c>
      <c r="C345" s="184" t="str">
        <f>+'Izračun udjela za 2025. (euri)'!D533</f>
        <v>OPĆINA</v>
      </c>
      <c r="D345" s="184" t="str">
        <f>+'Izračun udjela za 2025. (euri)'!E533</f>
        <v>SUTIVAN</v>
      </c>
      <c r="E345" s="185">
        <f>+'Izračun udjela za 2025. (euri)'!BI533</f>
        <v>0</v>
      </c>
    </row>
    <row r="346" spans="1:5" x14ac:dyDescent="0.25">
      <c r="A346" s="180">
        <v>341</v>
      </c>
      <c r="B346" s="180">
        <f>+'Izračun udjela za 2025. (euri)'!B547</f>
        <v>607</v>
      </c>
      <c r="C346" s="184" t="str">
        <f>+'Izračun udjela za 2025. (euri)'!D547</f>
        <v>OPĆINA</v>
      </c>
      <c r="D346" s="184" t="str">
        <f>+'Izračun udjela za 2025. (euri)'!E547</f>
        <v>SVETA MARIJA</v>
      </c>
      <c r="E346" s="185">
        <f>+'Izračun udjela za 2025. (euri)'!BI547</f>
        <v>8.7645754259015399E-4</v>
      </c>
    </row>
    <row r="347" spans="1:5" x14ac:dyDescent="0.25">
      <c r="A347" s="180">
        <v>342</v>
      </c>
      <c r="B347" s="180">
        <f>+'Izračun udjela za 2025. (euri)'!B390</f>
        <v>432</v>
      </c>
      <c r="C347" s="184" t="str">
        <f>+'Izračun udjela za 2025. (euri)'!D390</f>
        <v>OPĆINA</v>
      </c>
      <c r="D347" s="184" t="str">
        <f>+'Izračun udjela za 2025. (euri)'!E390</f>
        <v>SVETA NEDELJA</v>
      </c>
      <c r="E347" s="185">
        <f>+'Izračun udjela za 2025. (euri)'!BI390</f>
        <v>1.18865713629742E-4</v>
      </c>
    </row>
    <row r="348" spans="1:5" x14ac:dyDescent="0.25">
      <c r="A348" s="180">
        <v>343</v>
      </c>
      <c r="B348" s="180">
        <f>+'Izračun udjela za 2025. (euri)'!B394</f>
        <v>437</v>
      </c>
      <c r="C348" s="184" t="str">
        <f>+'Izračun udjela za 2025. (euri)'!D394</f>
        <v>OPĆINA</v>
      </c>
      <c r="D348" s="184" t="str">
        <f>+'Izračun udjela za 2025. (euri)'!E394</f>
        <v>SVETI ĐURĐ</v>
      </c>
      <c r="E348" s="185">
        <f>+'Izračun udjela za 2025. (euri)'!BI394</f>
        <v>2.5442931277533999E-3</v>
      </c>
    </row>
    <row r="349" spans="1:5" x14ac:dyDescent="0.25">
      <c r="A349" s="180">
        <v>344</v>
      </c>
      <c r="B349" s="180">
        <f>+'Izračun udjela za 2025. (euri)'!B386</f>
        <v>428</v>
      </c>
      <c r="C349" s="184" t="str">
        <f>+'Izračun udjela za 2025. (euri)'!D386</f>
        <v>OPĆINA</v>
      </c>
      <c r="D349" s="184" t="str">
        <f>+'Izračun udjela za 2025. (euri)'!E386</f>
        <v>SVETI FILIP I JAKOV</v>
      </c>
      <c r="E349" s="185">
        <f>+'Izračun udjela za 2025. (euri)'!BI386</f>
        <v>6.7531352991362305E-4</v>
      </c>
    </row>
    <row r="350" spans="1:5" x14ac:dyDescent="0.25">
      <c r="A350" s="180">
        <v>345</v>
      </c>
      <c r="B350" s="180">
        <f>+'Izračun udjela za 2025. (euri)'!B395</f>
        <v>438</v>
      </c>
      <c r="C350" s="184" t="str">
        <f>+'Izračun udjela za 2025. (euri)'!D395</f>
        <v>OPĆINA</v>
      </c>
      <c r="D350" s="184" t="str">
        <f>+'Izračun udjela za 2025. (euri)'!E395</f>
        <v>SVETI ILIJA</v>
      </c>
      <c r="E350" s="185">
        <f>+'Izračun udjela za 2025. (euri)'!BI395</f>
        <v>8.5395761320779598E-4</v>
      </c>
    </row>
    <row r="351" spans="1:5" x14ac:dyDescent="0.25">
      <c r="A351" s="180">
        <v>346</v>
      </c>
      <c r="B351" s="180">
        <f>+'Izračun udjela za 2025. (euri)'!B396</f>
        <v>439</v>
      </c>
      <c r="C351" s="184" t="str">
        <f>+'Izračun udjela za 2025. (euri)'!D396</f>
        <v>OPĆINA</v>
      </c>
      <c r="D351" s="184" t="str">
        <f>+'Izračun udjela za 2025. (euri)'!E396</f>
        <v>SVETI IVAN ŽABNO</v>
      </c>
      <c r="E351" s="185">
        <f>+'Izračun udjela za 2025. (euri)'!BI396</f>
        <v>3.1543879174223601E-3</v>
      </c>
    </row>
    <row r="352" spans="1:5" x14ac:dyDescent="0.25">
      <c r="A352" s="180">
        <v>347</v>
      </c>
      <c r="B352" s="180">
        <f>+'Izračun udjela za 2025. (euri)'!B397</f>
        <v>440</v>
      </c>
      <c r="C352" s="184" t="str">
        <f>+'Izračun udjela za 2025. (euri)'!D397</f>
        <v>OPĆINA</v>
      </c>
      <c r="D352" s="184" t="str">
        <f>+'Izračun udjela za 2025. (euri)'!E397</f>
        <v>SVETI JURAJ NA BREGU</v>
      </c>
      <c r="E352" s="185">
        <f>+'Izračun udjela za 2025. (euri)'!BI397</f>
        <v>2.3585692460508798E-3</v>
      </c>
    </row>
    <row r="353" spans="1:5" x14ac:dyDescent="0.25">
      <c r="A353" s="180">
        <v>348</v>
      </c>
      <c r="B353" s="180">
        <f>+'Izračun udjela za 2025. (euri)'!B388</f>
        <v>430</v>
      </c>
      <c r="C353" s="184" t="str">
        <f>+'Izračun udjela za 2025. (euri)'!D388</f>
        <v>OPĆINA</v>
      </c>
      <c r="D353" s="184" t="str">
        <f>+'Izračun udjela za 2025. (euri)'!E388</f>
        <v>SVETI KRIŽ ZAČRETJE</v>
      </c>
      <c r="E353" s="185">
        <f>+'Izračun udjela za 2025. (euri)'!BI388</f>
        <v>1.73138907704989E-3</v>
      </c>
    </row>
    <row r="354" spans="1:5" x14ac:dyDescent="0.25">
      <c r="A354" s="180">
        <v>349</v>
      </c>
      <c r="B354" s="180">
        <f>+'Izračun udjela za 2025. (euri)'!B389</f>
        <v>431</v>
      </c>
      <c r="C354" s="184" t="str">
        <f>+'Izračun udjela za 2025. (euri)'!D389</f>
        <v>OPĆINA</v>
      </c>
      <c r="D354" s="184" t="str">
        <f>+'Izračun udjela za 2025. (euri)'!E389</f>
        <v>SVETI LOVREČ</v>
      </c>
      <c r="E354" s="185">
        <f>+'Izračun udjela za 2025. (euri)'!BI389</f>
        <v>0</v>
      </c>
    </row>
    <row r="355" spans="1:5" x14ac:dyDescent="0.25">
      <c r="A355" s="180">
        <v>350</v>
      </c>
      <c r="B355" s="180">
        <f>+'Izračun udjela za 2025. (euri)'!B398</f>
        <v>441</v>
      </c>
      <c r="C355" s="184" t="str">
        <f>+'Izračun udjela za 2025. (euri)'!D398</f>
        <v>OPĆINA</v>
      </c>
      <c r="D355" s="184" t="str">
        <f>+'Izračun udjela za 2025. (euri)'!E398</f>
        <v>SVETI MARTIN NA MURI</v>
      </c>
      <c r="E355" s="185">
        <f>+'Izračun udjela za 2025. (euri)'!BI398</f>
        <v>1.2522738985292299E-3</v>
      </c>
    </row>
    <row r="356" spans="1:5" x14ac:dyDescent="0.25">
      <c r="A356" s="180">
        <v>351</v>
      </c>
      <c r="B356" s="180">
        <f>+'Izračun udjela za 2025. (euri)'!B399</f>
        <v>442</v>
      </c>
      <c r="C356" s="184" t="str">
        <f>+'Izračun udjela za 2025. (euri)'!D399</f>
        <v>OPĆINA</v>
      </c>
      <c r="D356" s="184" t="str">
        <f>+'Izračun udjela za 2025. (euri)'!E399</f>
        <v>SVETI PETAR OREHOVEC</v>
      </c>
      <c r="E356" s="185">
        <f>+'Izračun udjela za 2025. (euri)'!BI399</f>
        <v>3.5065166247207802E-3</v>
      </c>
    </row>
    <row r="357" spans="1:5" x14ac:dyDescent="0.25">
      <c r="A357" s="180">
        <v>352</v>
      </c>
      <c r="B357" s="180">
        <f>+'Izračun udjela za 2025. (euri)'!B391</f>
        <v>433</v>
      </c>
      <c r="C357" s="184" t="str">
        <f>+'Izračun udjela za 2025. (euri)'!D391</f>
        <v>OPĆINA</v>
      </c>
      <c r="D357" s="184" t="str">
        <f>+'Izračun udjela za 2025. (euri)'!E391</f>
        <v>SVETI PETAR U ŠUMI</v>
      </c>
      <c r="E357" s="185">
        <f>+'Izračun udjela za 2025. (euri)'!BI391</f>
        <v>6.9902503993890996E-5</v>
      </c>
    </row>
    <row r="358" spans="1:5" x14ac:dyDescent="0.25">
      <c r="A358" s="180">
        <v>353</v>
      </c>
      <c r="B358" s="180">
        <f>+'Izračun udjela za 2025. (euri)'!B392</f>
        <v>435</v>
      </c>
      <c r="C358" s="184" t="str">
        <f>+'Izračun udjela za 2025. (euri)'!D392</f>
        <v>OPĆINA</v>
      </c>
      <c r="D358" s="184" t="str">
        <f>+'Izračun udjela za 2025. (euri)'!E392</f>
        <v>SVETVINČENAT</v>
      </c>
      <c r="E358" s="185">
        <f>+'Izračun udjela za 2025. (euri)'!BI392</f>
        <v>0</v>
      </c>
    </row>
    <row r="359" spans="1:5" x14ac:dyDescent="0.25">
      <c r="A359" s="180">
        <v>354</v>
      </c>
      <c r="B359" s="180">
        <f>+'Izračun udjela za 2025. (euri)'!B507</f>
        <v>564</v>
      </c>
      <c r="C359" s="184" t="str">
        <f>+'Izračun udjela za 2025. (euri)'!D507</f>
        <v>OPĆINA</v>
      </c>
      <c r="D359" s="184" t="str">
        <f>+'Izračun udjela za 2025. (euri)'!E507</f>
        <v>ŠANDROVAC</v>
      </c>
      <c r="E359" s="185">
        <f>+'Izračun udjela za 2025. (euri)'!BI507</f>
        <v>1.3113315539086E-3</v>
      </c>
    </row>
    <row r="360" spans="1:5" x14ac:dyDescent="0.25">
      <c r="A360" s="180">
        <v>355</v>
      </c>
      <c r="B360" s="180">
        <f>+'Izračun udjela za 2025. (euri)'!B548</f>
        <v>608</v>
      </c>
      <c r="C360" s="184" t="str">
        <f>+'Izračun udjela za 2025. (euri)'!D548</f>
        <v>OPĆINA</v>
      </c>
      <c r="D360" s="184" t="str">
        <f>+'Izračun udjela za 2025. (euri)'!E548</f>
        <v>ŠENKOVEC</v>
      </c>
      <c r="E360" s="185">
        <f>+'Izračun udjela za 2025. (euri)'!BI548</f>
        <v>0</v>
      </c>
    </row>
    <row r="361" spans="1:5" x14ac:dyDescent="0.25">
      <c r="A361" s="180">
        <v>356</v>
      </c>
      <c r="B361" s="180">
        <f>+'Izračun udjela za 2025. (euri)'!B400</f>
        <v>443</v>
      </c>
      <c r="C361" s="184" t="str">
        <f>+'Izračun udjela za 2025. (euri)'!D400</f>
        <v>OPĆINA</v>
      </c>
      <c r="D361" s="184" t="str">
        <f>+'Izračun udjela za 2025. (euri)'!E400</f>
        <v>ŠESTANOVAC</v>
      </c>
      <c r="E361" s="185">
        <f>+'Izračun udjela za 2025. (euri)'!BI400</f>
        <v>1.09614207718568E-3</v>
      </c>
    </row>
    <row r="362" spans="1:5" x14ac:dyDescent="0.25">
      <c r="A362" s="180">
        <v>357</v>
      </c>
      <c r="B362" s="180">
        <f>+'Izračun udjela za 2025. (euri)'!B402</f>
        <v>445</v>
      </c>
      <c r="C362" s="184" t="str">
        <f>+'Izračun udjela za 2025. (euri)'!D402</f>
        <v>OPĆINA</v>
      </c>
      <c r="D362" s="184" t="str">
        <f>+'Izračun udjela za 2025. (euri)'!E402</f>
        <v>ŠKABRNJA</v>
      </c>
      <c r="E362" s="185">
        <f>+'Izračun udjela za 2025. (euri)'!BI402</f>
        <v>1.0000640612370299E-3</v>
      </c>
    </row>
    <row r="363" spans="1:5" x14ac:dyDescent="0.25">
      <c r="A363" s="180">
        <v>358</v>
      </c>
      <c r="B363" s="180">
        <f>+'Izračun udjela za 2025. (euri)'!B552</f>
        <v>614</v>
      </c>
      <c r="C363" s="184" t="str">
        <f>+'Izračun udjela za 2025. (euri)'!D552</f>
        <v>OPĆINA</v>
      </c>
      <c r="D363" s="184" t="str">
        <f>+'Izračun udjela za 2025. (euri)'!E552</f>
        <v>ŠODOLOVCI</v>
      </c>
      <c r="E363" s="185">
        <f>+'Izračun udjela za 2025. (euri)'!BI552</f>
        <v>1.14463770415162E-3</v>
      </c>
    </row>
    <row r="364" spans="1:5" x14ac:dyDescent="0.25">
      <c r="A364" s="180">
        <v>359</v>
      </c>
      <c r="B364" s="180">
        <f>+'Izračun udjela za 2025. (euri)'!B403</f>
        <v>447</v>
      </c>
      <c r="C364" s="184" t="str">
        <f>+'Izračun udjela za 2025. (euri)'!D403</f>
        <v>OPĆINA</v>
      </c>
      <c r="D364" s="184" t="str">
        <f>+'Izračun udjela za 2025. (euri)'!E403</f>
        <v>ŠOLTA</v>
      </c>
      <c r="E364" s="185">
        <f>+'Izračun udjela za 2025. (euri)'!BI403</f>
        <v>0</v>
      </c>
    </row>
    <row r="365" spans="1:5" x14ac:dyDescent="0.25">
      <c r="A365" s="180">
        <v>360</v>
      </c>
      <c r="B365" s="180">
        <f>+'Izračun udjela za 2025. (euri)'!B404</f>
        <v>449</v>
      </c>
      <c r="C365" s="184" t="str">
        <f>+'Izračun udjela za 2025. (euri)'!D404</f>
        <v>OPĆINA</v>
      </c>
      <c r="D365" s="184" t="str">
        <f>+'Izračun udjela za 2025. (euri)'!E404</f>
        <v>ŠPIŠIĆ BUKOVICA</v>
      </c>
      <c r="E365" s="185">
        <f>+'Izračun udjela za 2025. (euri)'!BI404</f>
        <v>3.3022300676874201E-3</v>
      </c>
    </row>
    <row r="366" spans="1:5" x14ac:dyDescent="0.25">
      <c r="A366" s="180">
        <v>361</v>
      </c>
      <c r="B366" s="180">
        <f>+'Izračun udjela za 2025. (euri)'!B405</f>
        <v>450</v>
      </c>
      <c r="C366" s="184" t="str">
        <f>+'Izračun udjela za 2025. (euri)'!D405</f>
        <v>OPĆINA</v>
      </c>
      <c r="D366" s="184" t="str">
        <f>+'Izračun udjela za 2025. (euri)'!E405</f>
        <v>ŠTEFANJE</v>
      </c>
      <c r="E366" s="185">
        <f>+'Izračun udjela za 2025. (euri)'!BI405</f>
        <v>1.40019107401104E-3</v>
      </c>
    </row>
    <row r="367" spans="1:5" x14ac:dyDescent="0.25">
      <c r="A367" s="180">
        <v>362</v>
      </c>
      <c r="B367" s="180">
        <f>+'Izračun udjela za 2025. (euri)'!B564</f>
        <v>628</v>
      </c>
      <c r="C367" s="184" t="str">
        <f>+'Izračun udjela za 2025. (euri)'!D564</f>
        <v>OPĆINA</v>
      </c>
      <c r="D367" s="184" t="str">
        <f>+'Izračun udjela za 2025. (euri)'!E564</f>
        <v>ŠTITAR</v>
      </c>
      <c r="E367" s="185">
        <f>+'Izračun udjela za 2025. (euri)'!BI564</f>
        <v>1.66425713098495E-3</v>
      </c>
    </row>
    <row r="368" spans="1:5" x14ac:dyDescent="0.25">
      <c r="A368" s="180">
        <v>363</v>
      </c>
      <c r="B368" s="180">
        <f>+'Izračun udjela za 2025. (euri)'!B406</f>
        <v>452</v>
      </c>
      <c r="C368" s="184" t="str">
        <f>+'Izračun udjela za 2025. (euri)'!D406</f>
        <v>OPĆINA</v>
      </c>
      <c r="D368" s="184" t="str">
        <f>+'Izračun udjela za 2025. (euri)'!E406</f>
        <v>ŠTRIGOVA</v>
      </c>
      <c r="E368" s="185">
        <f>+'Izračun udjela za 2025. (euri)'!BI406</f>
        <v>1.5967788432012899E-3</v>
      </c>
    </row>
    <row r="369" spans="1:5" x14ac:dyDescent="0.25">
      <c r="A369" s="180">
        <v>364</v>
      </c>
      <c r="B369" s="180">
        <f>+'Izračun udjela za 2025. (euri)'!B566</f>
        <v>631</v>
      </c>
      <c r="C369" s="184" t="str">
        <f>+'Izračun udjela za 2025. (euri)'!D566</f>
        <v>OPĆINA</v>
      </c>
      <c r="D369" s="184" t="str">
        <f>+'Izračun udjela za 2025. (euri)'!E566</f>
        <v>TAR-VABRIGA</v>
      </c>
      <c r="E369" s="185">
        <f>+'Izračun udjela za 2025. (euri)'!BI566</f>
        <v>0</v>
      </c>
    </row>
    <row r="370" spans="1:5" x14ac:dyDescent="0.25">
      <c r="A370" s="180">
        <v>365</v>
      </c>
      <c r="B370" s="180">
        <f>+'Izračun udjela za 2025. (euri)'!B407</f>
        <v>453</v>
      </c>
      <c r="C370" s="184" t="str">
        <f>+'Izračun udjela za 2025. (euri)'!D407</f>
        <v>OPĆINA</v>
      </c>
      <c r="D370" s="184" t="str">
        <f>+'Izračun udjela za 2025. (euri)'!E407</f>
        <v>TINJAN</v>
      </c>
      <c r="E370" s="185">
        <f>+'Izračun udjela za 2025. (euri)'!BI407</f>
        <v>0</v>
      </c>
    </row>
    <row r="371" spans="1:5" x14ac:dyDescent="0.25">
      <c r="A371" s="180">
        <v>366</v>
      </c>
      <c r="B371" s="180">
        <f>+'Izračun udjela za 2025. (euri)'!B408</f>
        <v>454</v>
      </c>
      <c r="C371" s="184" t="str">
        <f>+'Izračun udjela za 2025. (euri)'!D408</f>
        <v>OPĆINA</v>
      </c>
      <c r="D371" s="184" t="str">
        <f>+'Izračun udjela za 2025. (euri)'!E408</f>
        <v>TISNO</v>
      </c>
      <c r="E371" s="185">
        <f>+'Izračun udjela za 2025. (euri)'!BI408</f>
        <v>0</v>
      </c>
    </row>
    <row r="372" spans="1:5" x14ac:dyDescent="0.25">
      <c r="A372" s="180">
        <v>367</v>
      </c>
      <c r="B372" s="180">
        <f>+'Izračun udjela za 2025. (euri)'!B518</f>
        <v>575</v>
      </c>
      <c r="C372" s="184" t="str">
        <f>+'Izračun udjela za 2025. (euri)'!D518</f>
        <v>OPĆINA</v>
      </c>
      <c r="D372" s="184" t="str">
        <f>+'Izračun udjela za 2025. (euri)'!E518</f>
        <v>TKON</v>
      </c>
      <c r="E372" s="185">
        <f>+'Izračun udjela za 2025. (euri)'!BI518</f>
        <v>8.5202222885843003E-5</v>
      </c>
    </row>
    <row r="373" spans="1:5" x14ac:dyDescent="0.25">
      <c r="A373" s="180">
        <v>368</v>
      </c>
      <c r="B373" s="180">
        <f>+'Izračun udjela za 2025. (euri)'!B410</f>
        <v>456</v>
      </c>
      <c r="C373" s="184" t="str">
        <f>+'Izračun udjela za 2025. (euri)'!D410</f>
        <v>OPĆINA</v>
      </c>
      <c r="D373" s="184" t="str">
        <f>+'Izračun udjela za 2025. (euri)'!E410</f>
        <v>TOMPOJEVCI</v>
      </c>
      <c r="E373" s="185">
        <f>+'Izračun udjela za 2025. (euri)'!BI410</f>
        <v>9.1487080520836605E-4</v>
      </c>
    </row>
    <row r="374" spans="1:5" x14ac:dyDescent="0.25">
      <c r="A374" s="180">
        <v>369</v>
      </c>
      <c r="B374" s="180">
        <f>+'Izračun udjela za 2025. (euri)'!B411</f>
        <v>457</v>
      </c>
      <c r="C374" s="184" t="str">
        <f>+'Izračun udjela za 2025. (euri)'!D411</f>
        <v>OPĆINA</v>
      </c>
      <c r="D374" s="184" t="str">
        <f>+'Izračun udjela za 2025. (euri)'!E411</f>
        <v>TOPUSKO</v>
      </c>
      <c r="E374" s="185">
        <f>+'Izračun udjela za 2025. (euri)'!BI411</f>
        <v>1.6220212243132201E-3</v>
      </c>
    </row>
    <row r="375" spans="1:5" x14ac:dyDescent="0.25">
      <c r="A375" s="180">
        <v>370</v>
      </c>
      <c r="B375" s="180">
        <f>+'Izračun udjela za 2025. (euri)'!B412</f>
        <v>458</v>
      </c>
      <c r="C375" s="184" t="str">
        <f>+'Izračun udjela za 2025. (euri)'!D412</f>
        <v>OPĆINA</v>
      </c>
      <c r="D375" s="184" t="str">
        <f>+'Izračun udjela za 2025. (euri)'!E412</f>
        <v>TORDINCI</v>
      </c>
      <c r="E375" s="185">
        <f>+'Izračun udjela za 2025. (euri)'!BI412</f>
        <v>1.4553429221321201E-3</v>
      </c>
    </row>
    <row r="376" spans="1:5" x14ac:dyDescent="0.25">
      <c r="A376" s="180">
        <v>371</v>
      </c>
      <c r="B376" s="180">
        <f>+'Izračun udjela za 2025. (euri)'!B501</f>
        <v>557</v>
      </c>
      <c r="C376" s="184" t="str">
        <f>+'Izračun udjela za 2025. (euri)'!D501</f>
        <v>OPĆINA</v>
      </c>
      <c r="D376" s="184" t="str">
        <f>+'Izračun udjela za 2025. (euri)'!E501</f>
        <v>TOUNJ</v>
      </c>
      <c r="E376" s="185">
        <f>+'Izračun udjela za 2025. (euri)'!BI501</f>
        <v>9.0580282599747998E-4</v>
      </c>
    </row>
    <row r="377" spans="1:5" x14ac:dyDescent="0.25">
      <c r="A377" s="180">
        <v>372</v>
      </c>
      <c r="B377" s="180">
        <f>+'Izračun udjela za 2025. (euri)'!B413</f>
        <v>459</v>
      </c>
      <c r="C377" s="184" t="str">
        <f>+'Izračun udjela za 2025. (euri)'!D413</f>
        <v>OPĆINA</v>
      </c>
      <c r="D377" s="184" t="str">
        <f>+'Izračun udjela za 2025. (euri)'!E413</f>
        <v>TOVARNIK</v>
      </c>
      <c r="E377" s="185">
        <f>+'Izračun udjela za 2025. (euri)'!BI413</f>
        <v>1.5979641009693801E-3</v>
      </c>
    </row>
    <row r="378" spans="1:5" x14ac:dyDescent="0.25">
      <c r="A378" s="180">
        <v>373</v>
      </c>
      <c r="B378" s="180">
        <f>+'Izračun udjela za 2025. (euri)'!B563</f>
        <v>626</v>
      </c>
      <c r="C378" s="184" t="str">
        <f>+'Izračun udjela za 2025. (euri)'!D563</f>
        <v>OPĆINA</v>
      </c>
      <c r="D378" s="184" t="str">
        <f>+'Izračun udjela za 2025. (euri)'!E563</f>
        <v>TRIBUNJ</v>
      </c>
      <c r="E378" s="185">
        <f>+'Izračun udjela za 2025. (euri)'!BI563</f>
        <v>0</v>
      </c>
    </row>
    <row r="379" spans="1:5" x14ac:dyDescent="0.25">
      <c r="A379" s="180">
        <v>374</v>
      </c>
      <c r="B379" s="180">
        <f>+'Izračun udjela za 2025. (euri)'!B415</f>
        <v>461</v>
      </c>
      <c r="C379" s="184" t="str">
        <f>+'Izračun udjela za 2025. (euri)'!D415</f>
        <v>OPĆINA</v>
      </c>
      <c r="D379" s="184" t="str">
        <f>+'Izračun udjela za 2025. (euri)'!E415</f>
        <v>TRNAVA</v>
      </c>
      <c r="E379" s="185">
        <f>+'Izračun udjela za 2025. (euri)'!BI415</f>
        <v>1.2983750732225999E-3</v>
      </c>
    </row>
    <row r="380" spans="1:5" x14ac:dyDescent="0.25">
      <c r="A380" s="180">
        <v>375</v>
      </c>
      <c r="B380" s="180">
        <f>+'Izračun udjela za 2025. (euri)'!B416</f>
        <v>462</v>
      </c>
      <c r="C380" s="184" t="str">
        <f>+'Izračun udjela za 2025. (euri)'!D416</f>
        <v>OPĆINA</v>
      </c>
      <c r="D380" s="184" t="str">
        <f>+'Izračun udjela za 2025. (euri)'!E416</f>
        <v>TRNOVEC BARTOLOVEČKI</v>
      </c>
      <c r="E380" s="185">
        <f>+'Izračun udjela za 2025. (euri)'!BI416</f>
        <v>2.44560417398041E-3</v>
      </c>
    </row>
    <row r="381" spans="1:5" x14ac:dyDescent="0.25">
      <c r="A381" s="180">
        <v>376</v>
      </c>
      <c r="B381" s="180">
        <f>+'Izračun udjela za 2025. (euri)'!B541</f>
        <v>601</v>
      </c>
      <c r="C381" s="184" t="str">
        <f>+'Izračun udjela za 2025. (euri)'!D541</f>
        <v>OPĆINA</v>
      </c>
      <c r="D381" s="184" t="str">
        <f>+'Izračun udjela za 2025. (euri)'!E541</f>
        <v>TRPANJ</v>
      </c>
      <c r="E381" s="185">
        <f>+'Izračun udjela za 2025. (euri)'!BI541</f>
        <v>5.2117132105570003E-5</v>
      </c>
    </row>
    <row r="382" spans="1:5" x14ac:dyDescent="0.25">
      <c r="A382" s="180">
        <v>377</v>
      </c>
      <c r="B382" s="180">
        <f>+'Izračun udjela za 2025. (euri)'!B418</f>
        <v>464</v>
      </c>
      <c r="C382" s="184" t="str">
        <f>+'Izračun udjela za 2025. (euri)'!D418</f>
        <v>OPĆINA</v>
      </c>
      <c r="D382" s="184" t="str">
        <f>+'Izračun udjela za 2025. (euri)'!E418</f>
        <v>TRPINJA</v>
      </c>
      <c r="E382" s="185">
        <f>+'Izračun udjela za 2025. (euri)'!BI418</f>
        <v>4.4173258957395404E-3</v>
      </c>
    </row>
    <row r="383" spans="1:5" x14ac:dyDescent="0.25">
      <c r="A383" s="180">
        <v>378</v>
      </c>
      <c r="B383" s="180">
        <f>+'Izračun udjela za 2025. (euri)'!B534</f>
        <v>593</v>
      </c>
      <c r="C383" s="184" t="str">
        <f>+'Izračun udjela za 2025. (euri)'!D534</f>
        <v>OPĆINA</v>
      </c>
      <c r="D383" s="184" t="str">
        <f>+'Izračun udjela za 2025. (euri)'!E534</f>
        <v>TUČEPI</v>
      </c>
      <c r="E383" s="185">
        <f>+'Izračun udjela za 2025. (euri)'!BI534</f>
        <v>0</v>
      </c>
    </row>
    <row r="384" spans="1:5" x14ac:dyDescent="0.25">
      <c r="A384" s="180">
        <v>379</v>
      </c>
      <c r="B384" s="180">
        <f>+'Izračun udjela za 2025. (euri)'!B419</f>
        <v>466</v>
      </c>
      <c r="C384" s="184" t="str">
        <f>+'Izračun udjela za 2025. (euri)'!D419</f>
        <v>OPĆINA</v>
      </c>
      <c r="D384" s="184" t="str">
        <f>+'Izračun udjela za 2025. (euri)'!E419</f>
        <v>TUHELJ</v>
      </c>
      <c r="E384" s="185">
        <f>+'Izračun udjela za 2025. (euri)'!BI419</f>
        <v>8.1020520251471196E-4</v>
      </c>
    </row>
    <row r="385" spans="1:5" x14ac:dyDescent="0.25">
      <c r="A385" s="180">
        <v>380</v>
      </c>
      <c r="B385" s="180">
        <f>+'Izračun udjela za 2025. (euri)'!B420</f>
        <v>467</v>
      </c>
      <c r="C385" s="184" t="str">
        <f>+'Izračun udjela za 2025. (euri)'!D420</f>
        <v>OPĆINA</v>
      </c>
      <c r="D385" s="184" t="str">
        <f>+'Izračun udjela za 2025. (euri)'!E420</f>
        <v>UDBINA</v>
      </c>
      <c r="E385" s="185">
        <f>+'Izračun udjela za 2025. (euri)'!BI420</f>
        <v>8.5340819854719295E-4</v>
      </c>
    </row>
    <row r="386" spans="1:5" x14ac:dyDescent="0.25">
      <c r="A386" s="180">
        <v>381</v>
      </c>
      <c r="B386" s="180">
        <f>+'Izračun udjela za 2025. (euri)'!B422</f>
        <v>469</v>
      </c>
      <c r="C386" s="184" t="str">
        <f>+'Izračun udjela za 2025. (euri)'!D422</f>
        <v>OPĆINA</v>
      </c>
      <c r="D386" s="184" t="str">
        <f>+'Izračun udjela za 2025. (euri)'!E422</f>
        <v>UNEŠIĆ</v>
      </c>
      <c r="E386" s="185">
        <f>+'Izračun udjela za 2025. (euri)'!BI422</f>
        <v>1.06993926278345E-3</v>
      </c>
    </row>
    <row r="387" spans="1:5" x14ac:dyDescent="0.25">
      <c r="A387" s="180">
        <v>382</v>
      </c>
      <c r="B387" s="180">
        <f>+'Izračun udjela za 2025. (euri)'!B426</f>
        <v>474</v>
      </c>
      <c r="C387" s="184" t="str">
        <f>+'Izračun udjela za 2025. (euri)'!D426</f>
        <v>OPĆINA</v>
      </c>
      <c r="D387" s="184" t="str">
        <f>+'Izračun udjela za 2025. (euri)'!E426</f>
        <v>VELA LUKA</v>
      </c>
      <c r="E387" s="185">
        <f>+'Izračun udjela za 2025. (euri)'!BI426</f>
        <v>1.9542485070163699E-3</v>
      </c>
    </row>
    <row r="388" spans="1:5" x14ac:dyDescent="0.25">
      <c r="A388" s="180">
        <v>383</v>
      </c>
      <c r="B388" s="180">
        <f>+'Izračun udjela za 2025. (euri)'!B427</f>
        <v>475</v>
      </c>
      <c r="C388" s="184" t="str">
        <f>+'Izračun udjela za 2025. (euri)'!D427</f>
        <v>OPĆINA</v>
      </c>
      <c r="D388" s="184" t="str">
        <f>+'Izračun udjela za 2025. (euri)'!E427</f>
        <v>VELIKA</v>
      </c>
      <c r="E388" s="185">
        <f>+'Izračun udjela za 2025. (euri)'!BI427</f>
        <v>3.5056393797524999E-3</v>
      </c>
    </row>
    <row r="389" spans="1:5" x14ac:dyDescent="0.25">
      <c r="A389" s="180">
        <v>384</v>
      </c>
      <c r="B389" s="180">
        <f>+'Izračun udjela za 2025. (euri)'!B428</f>
        <v>476</v>
      </c>
      <c r="C389" s="184" t="str">
        <f>+'Izračun udjela za 2025. (euri)'!D428</f>
        <v>OPĆINA</v>
      </c>
      <c r="D389" s="184" t="str">
        <f>+'Izračun udjela za 2025. (euri)'!E428</f>
        <v>VELIKA KOPANICA</v>
      </c>
      <c r="E389" s="185">
        <f>+'Izračun udjela za 2025. (euri)'!BI428</f>
        <v>2.2802335259119698E-3</v>
      </c>
    </row>
    <row r="390" spans="1:5" x14ac:dyDescent="0.25">
      <c r="A390" s="180">
        <v>385</v>
      </c>
      <c r="B390" s="180">
        <f>+'Izračun udjela za 2025. (euri)'!B429</f>
        <v>477</v>
      </c>
      <c r="C390" s="184" t="str">
        <f>+'Izračun udjela za 2025. (euri)'!D429</f>
        <v>OPĆINA</v>
      </c>
      <c r="D390" s="184" t="str">
        <f>+'Izračun udjela za 2025. (euri)'!E429</f>
        <v>VELIKA LUDINA</v>
      </c>
      <c r="E390" s="185">
        <f>+'Izračun udjela za 2025. (euri)'!BI429</f>
        <v>1.51275710580661E-3</v>
      </c>
    </row>
    <row r="391" spans="1:5" x14ac:dyDescent="0.25">
      <c r="A391" s="180">
        <v>386</v>
      </c>
      <c r="B391" s="180">
        <f>+'Izračun udjela za 2025. (euri)'!B430</f>
        <v>478</v>
      </c>
      <c r="C391" s="184" t="str">
        <f>+'Izračun udjela za 2025. (euri)'!D430</f>
        <v>OPĆINA</v>
      </c>
      <c r="D391" s="184" t="str">
        <f>+'Izračun udjela za 2025. (euri)'!E430</f>
        <v>VELIKA PISANICA</v>
      </c>
      <c r="E391" s="185">
        <f>+'Izračun udjela za 2025. (euri)'!BI430</f>
        <v>1.3496963151228801E-3</v>
      </c>
    </row>
    <row r="392" spans="1:5" x14ac:dyDescent="0.25">
      <c r="A392" s="180">
        <v>387</v>
      </c>
      <c r="B392" s="180">
        <f>+'Izračun udjela za 2025. (euri)'!B508</f>
        <v>565</v>
      </c>
      <c r="C392" s="184" t="str">
        <f>+'Izračun udjela za 2025. (euri)'!D508</f>
        <v>OPĆINA</v>
      </c>
      <c r="D392" s="184" t="str">
        <f>+'Izračun udjela za 2025. (euri)'!E508</f>
        <v>VELIKA TRNOVITICA</v>
      </c>
      <c r="E392" s="185">
        <f>+'Izračun udjela za 2025. (euri)'!BI508</f>
        <v>9.1512039529167998E-4</v>
      </c>
    </row>
    <row r="393" spans="1:5" x14ac:dyDescent="0.25">
      <c r="A393" s="180">
        <v>388</v>
      </c>
      <c r="B393" s="180">
        <f>+'Izračun udjela za 2025. (euri)'!B502</f>
        <v>558</v>
      </c>
      <c r="C393" s="184" t="str">
        <f>+'Izračun udjela za 2025. (euri)'!D502</f>
        <v>OPĆINA</v>
      </c>
      <c r="D393" s="184" t="str">
        <f>+'Izračun udjela za 2025. (euri)'!E502</f>
        <v>VELIKI BUKOVEC</v>
      </c>
      <c r="E393" s="185">
        <f>+'Izračun udjela za 2025. (euri)'!BI502</f>
        <v>5.6143954259842296E-4</v>
      </c>
    </row>
    <row r="394" spans="1:5" x14ac:dyDescent="0.25">
      <c r="A394" s="180">
        <v>389</v>
      </c>
      <c r="B394" s="180">
        <f>+'Izračun udjela za 2025. (euri)'!B431</f>
        <v>480</v>
      </c>
      <c r="C394" s="184" t="str">
        <f>+'Izračun udjela za 2025. (euri)'!D431</f>
        <v>OPĆINA</v>
      </c>
      <c r="D394" s="184" t="str">
        <f>+'Izračun udjela za 2025. (euri)'!E431</f>
        <v>VELIKI GRĐEVAC</v>
      </c>
      <c r="E394" s="185">
        <f>+'Izračun udjela za 2025. (euri)'!BI431</f>
        <v>1.9680596773828602E-3</v>
      </c>
    </row>
    <row r="395" spans="1:5" x14ac:dyDescent="0.25">
      <c r="A395" s="180">
        <v>390</v>
      </c>
      <c r="B395" s="180">
        <f>+'Izračun udjela za 2025. (euri)'!B432</f>
        <v>481</v>
      </c>
      <c r="C395" s="184" t="str">
        <f>+'Izračun udjela za 2025. (euri)'!D432</f>
        <v>OPĆINA</v>
      </c>
      <c r="D395" s="184" t="str">
        <f>+'Izračun udjela za 2025. (euri)'!E432</f>
        <v>VELIKO TRGOVIŠĆE</v>
      </c>
      <c r="E395" s="185">
        <f>+'Izračun udjela za 2025. (euri)'!BI432</f>
        <v>1.3491490103110201E-3</v>
      </c>
    </row>
    <row r="396" spans="1:5" x14ac:dyDescent="0.25">
      <c r="A396" s="180">
        <v>391</v>
      </c>
      <c r="B396" s="180">
        <f>+'Izračun udjela za 2025. (euri)'!B433</f>
        <v>483</v>
      </c>
      <c r="C396" s="184" t="str">
        <f>+'Izračun udjela za 2025. (euri)'!D433</f>
        <v>OPĆINA</v>
      </c>
      <c r="D396" s="184" t="str">
        <f>+'Izračun udjela za 2025. (euri)'!E433</f>
        <v>VELIKO TROJSTVO</v>
      </c>
      <c r="E396" s="185">
        <f>+'Izračun udjela za 2025. (euri)'!BI433</f>
        <v>1.9839500032204698E-3</v>
      </c>
    </row>
    <row r="397" spans="1:5" x14ac:dyDescent="0.25">
      <c r="A397" s="180">
        <v>392</v>
      </c>
      <c r="B397" s="180">
        <f>+'Izračun udjela za 2025. (euri)'!B434</f>
        <v>484</v>
      </c>
      <c r="C397" s="184" t="str">
        <f>+'Izračun udjela za 2025. (euri)'!D434</f>
        <v>OPĆINA</v>
      </c>
      <c r="D397" s="184" t="str">
        <f>+'Izračun udjela za 2025. (euri)'!E434</f>
        <v>VIDOVEC</v>
      </c>
      <c r="E397" s="185">
        <f>+'Izračun udjela za 2025. (euri)'!BI434</f>
        <v>2.5356890640943698E-3</v>
      </c>
    </row>
    <row r="398" spans="1:5" x14ac:dyDescent="0.25">
      <c r="A398" s="180">
        <v>393</v>
      </c>
      <c r="B398" s="180">
        <f>+'Izračun udjela za 2025. (euri)'!B435</f>
        <v>485</v>
      </c>
      <c r="C398" s="184" t="str">
        <f>+'Izračun udjela za 2025. (euri)'!D435</f>
        <v>OPĆINA</v>
      </c>
      <c r="D398" s="184" t="str">
        <f>+'Izračun udjela za 2025. (euri)'!E435</f>
        <v>VILJEVO</v>
      </c>
      <c r="E398" s="185">
        <f>+'Izračun udjela za 2025. (euri)'!BI435</f>
        <v>1.67765195786537E-3</v>
      </c>
    </row>
    <row r="399" spans="1:5" x14ac:dyDescent="0.25">
      <c r="A399" s="180">
        <v>394</v>
      </c>
      <c r="B399" s="180">
        <f>+'Izračun udjela za 2025. (euri)'!B436</f>
        <v>486</v>
      </c>
      <c r="C399" s="184" t="str">
        <f>+'Izračun udjela za 2025. (euri)'!D436</f>
        <v>OPĆINA</v>
      </c>
      <c r="D399" s="184" t="str">
        <f>+'Izračun udjela za 2025. (euri)'!E436</f>
        <v>VINICA</v>
      </c>
      <c r="E399" s="185">
        <f>+'Izračun udjela za 2025. (euri)'!BI436</f>
        <v>1.31128958298888E-3</v>
      </c>
    </row>
    <row r="400" spans="1:5" x14ac:dyDescent="0.25">
      <c r="A400" s="180">
        <v>395</v>
      </c>
      <c r="B400" s="180">
        <f>+'Izračun udjela za 2025. (euri)'!B438</f>
        <v>488</v>
      </c>
      <c r="C400" s="184" t="str">
        <f>+'Izračun udjela za 2025. (euri)'!D438</f>
        <v>OPĆINA</v>
      </c>
      <c r="D400" s="184" t="str">
        <f>+'Izračun udjela za 2025. (euri)'!E438</f>
        <v>VINODOLSKA OPĆINA</v>
      </c>
      <c r="E400" s="185">
        <f>+'Izračun udjela za 2025. (euri)'!BI438</f>
        <v>5.4823706359542897E-4</v>
      </c>
    </row>
    <row r="401" spans="1:5" x14ac:dyDescent="0.25">
      <c r="A401" s="180">
        <v>396</v>
      </c>
      <c r="B401" s="180">
        <f>+'Izračun udjela za 2025. (euri)'!B439</f>
        <v>489</v>
      </c>
      <c r="C401" s="184" t="str">
        <f>+'Izračun udjela za 2025. (euri)'!D439</f>
        <v>OPĆINA</v>
      </c>
      <c r="D401" s="184" t="str">
        <f>+'Izračun udjela za 2025. (euri)'!E439</f>
        <v>VIR</v>
      </c>
      <c r="E401" s="185">
        <f>+'Izračun udjela za 2025. (euri)'!BI439</f>
        <v>0</v>
      </c>
    </row>
    <row r="402" spans="1:5" x14ac:dyDescent="0.25">
      <c r="A402" s="180">
        <v>397</v>
      </c>
      <c r="B402" s="180">
        <f>+'Izračun udjela za 2025. (euri)'!B440</f>
        <v>490</v>
      </c>
      <c r="C402" s="184" t="str">
        <f>+'Izračun udjela za 2025. (euri)'!D440</f>
        <v>OPĆINA</v>
      </c>
      <c r="D402" s="184" t="str">
        <f>+'Izračun udjela za 2025. (euri)'!E440</f>
        <v>VIRJE</v>
      </c>
      <c r="E402" s="185">
        <f>+'Izračun udjela za 2025. (euri)'!BI440</f>
        <v>2.7711072933752998E-3</v>
      </c>
    </row>
    <row r="403" spans="1:5" x14ac:dyDescent="0.25">
      <c r="A403" s="180">
        <v>398</v>
      </c>
      <c r="B403" s="180">
        <f>+'Izračun udjela za 2025. (euri)'!B443</f>
        <v>493</v>
      </c>
      <c r="C403" s="184" t="str">
        <f>+'Izračun udjela za 2025. (euri)'!D443</f>
        <v>OPĆINA</v>
      </c>
      <c r="D403" s="184" t="str">
        <f>+'Izračun udjela za 2025. (euri)'!E443</f>
        <v>VISOKO</v>
      </c>
      <c r="E403" s="185">
        <f>+'Izračun udjela za 2025. (euri)'!BI443</f>
        <v>1.0985262816214699E-3</v>
      </c>
    </row>
    <row r="404" spans="1:5" x14ac:dyDescent="0.25">
      <c r="A404" s="180">
        <v>399</v>
      </c>
      <c r="B404" s="180">
        <f>+'Izračun udjela za 2025. (euri)'!B444</f>
        <v>494</v>
      </c>
      <c r="C404" s="184" t="str">
        <f>+'Izračun udjela za 2025. (euri)'!D444</f>
        <v>OPĆINA</v>
      </c>
      <c r="D404" s="184" t="str">
        <f>+'Izračun udjela za 2025. (euri)'!E444</f>
        <v>VIŠKOVCI</v>
      </c>
      <c r="E404" s="185">
        <f>+'Izračun udjela za 2025. (euri)'!BI444</f>
        <v>1.0618432707964801E-3</v>
      </c>
    </row>
    <row r="405" spans="1:5" x14ac:dyDescent="0.25">
      <c r="A405" s="180">
        <v>400</v>
      </c>
      <c r="B405" s="180">
        <f>+'Izračun udjela za 2025. (euri)'!B445</f>
        <v>495</v>
      </c>
      <c r="C405" s="184" t="str">
        <f>+'Izračun udjela za 2025. (euri)'!D445</f>
        <v>OPĆINA</v>
      </c>
      <c r="D405" s="184" t="str">
        <f>+'Izračun udjela za 2025. (euri)'!E445</f>
        <v>VIŠKOVO</v>
      </c>
      <c r="E405" s="185">
        <f>+'Izračun udjela za 2025. (euri)'!BI445</f>
        <v>0</v>
      </c>
    </row>
    <row r="406" spans="1:5" x14ac:dyDescent="0.25">
      <c r="A406" s="180">
        <v>401</v>
      </c>
      <c r="B406" s="180">
        <f>+'Izračun udjela za 2025. (euri)'!B446</f>
        <v>497</v>
      </c>
      <c r="C406" s="184" t="str">
        <f>+'Izračun udjela za 2025. (euri)'!D446</f>
        <v>OPĆINA</v>
      </c>
      <c r="D406" s="184" t="str">
        <f>+'Izračun udjela za 2025. (euri)'!E446</f>
        <v>VIŠNJAN</v>
      </c>
      <c r="E406" s="185">
        <f>+'Izračun udjela za 2025. (euri)'!BI446</f>
        <v>0</v>
      </c>
    </row>
    <row r="407" spans="1:5" x14ac:dyDescent="0.25">
      <c r="A407" s="180">
        <v>402</v>
      </c>
      <c r="B407" s="180">
        <f>+'Izračun udjela za 2025. (euri)'!B447</f>
        <v>498</v>
      </c>
      <c r="C407" s="184" t="str">
        <f>+'Izračun udjela za 2025. (euri)'!D447</f>
        <v>OPĆINA</v>
      </c>
      <c r="D407" s="184" t="str">
        <f>+'Izračun udjela za 2025. (euri)'!E447</f>
        <v>VIŽINADA</v>
      </c>
      <c r="E407" s="185">
        <f>+'Izračun udjela za 2025. (euri)'!BI447</f>
        <v>0</v>
      </c>
    </row>
    <row r="408" spans="1:5" x14ac:dyDescent="0.25">
      <c r="A408" s="180">
        <v>403</v>
      </c>
      <c r="B408" s="180">
        <f>+'Izračun udjela za 2025. (euri)'!B521</f>
        <v>579</v>
      </c>
      <c r="C408" s="184" t="str">
        <f>+'Izračun udjela za 2025. (euri)'!D521</f>
        <v>OPĆINA</v>
      </c>
      <c r="D408" s="184" t="str">
        <f>+'Izračun udjela za 2025. (euri)'!E521</f>
        <v>VLADISLAVCI</v>
      </c>
      <c r="E408" s="185">
        <f>+'Izračun udjela za 2025. (euri)'!BI521</f>
        <v>1.47998937144203E-3</v>
      </c>
    </row>
    <row r="409" spans="1:5" x14ac:dyDescent="0.25">
      <c r="A409" s="180">
        <v>404</v>
      </c>
      <c r="B409" s="180">
        <f>+'Izračun udjela za 2025. (euri)'!B448</f>
        <v>499</v>
      </c>
      <c r="C409" s="184" t="str">
        <f>+'Izračun udjela za 2025. (euri)'!D448</f>
        <v>OPĆINA</v>
      </c>
      <c r="D409" s="184" t="str">
        <f>+'Izračun udjela za 2025. (euri)'!E448</f>
        <v>VOĆIN</v>
      </c>
      <c r="E409" s="185">
        <f>+'Izračun udjela za 2025. (euri)'!BI448</f>
        <v>2.1631477459899901E-3</v>
      </c>
    </row>
    <row r="410" spans="1:5" x14ac:dyDescent="0.25">
      <c r="A410" s="180">
        <v>405</v>
      </c>
      <c r="B410" s="180">
        <f>+'Izračun udjela za 2025. (euri)'!B525</f>
        <v>584</v>
      </c>
      <c r="C410" s="184" t="str">
        <f>+'Izračun udjela za 2025. (euri)'!D525</f>
        <v>OPĆINA</v>
      </c>
      <c r="D410" s="184" t="str">
        <f>+'Izračun udjela za 2025. (euri)'!E525</f>
        <v>VOĐINCI</v>
      </c>
      <c r="E410" s="185">
        <f>+'Izračun udjela za 2025. (euri)'!BI525</f>
        <v>1.4105581172361101E-3</v>
      </c>
    </row>
    <row r="411" spans="1:5" x14ac:dyDescent="0.25">
      <c r="A411" s="180">
        <v>406</v>
      </c>
      <c r="B411" s="180">
        <f>+'Izračun udjela za 2025. (euri)'!B451</f>
        <v>503</v>
      </c>
      <c r="C411" s="184" t="str">
        <f>+'Izračun udjela za 2025. (euri)'!D451</f>
        <v>OPĆINA</v>
      </c>
      <c r="D411" s="184" t="str">
        <f>+'Izračun udjela za 2025. (euri)'!E451</f>
        <v>VOJNIĆ</v>
      </c>
      <c r="E411" s="185">
        <f>+'Izračun udjela za 2025. (euri)'!BI451</f>
        <v>4.0262898193401701E-3</v>
      </c>
    </row>
    <row r="412" spans="1:5" x14ac:dyDescent="0.25">
      <c r="A412" s="180">
        <v>407</v>
      </c>
      <c r="B412" s="180">
        <f>+'Izračun udjela za 2025. (euri)'!B452</f>
        <v>504</v>
      </c>
      <c r="C412" s="184" t="str">
        <f>+'Izračun udjela za 2025. (euri)'!D452</f>
        <v>OPĆINA</v>
      </c>
      <c r="D412" s="184" t="str">
        <f>+'Izračun udjela za 2025. (euri)'!E452</f>
        <v>VRATIŠINEC</v>
      </c>
      <c r="E412" s="185">
        <f>+'Izračun udjela za 2025. (euri)'!BI452</f>
        <v>1.20983105085957E-3</v>
      </c>
    </row>
    <row r="413" spans="1:5" x14ac:dyDescent="0.25">
      <c r="A413" s="180">
        <v>408</v>
      </c>
      <c r="B413" s="180">
        <f>+'Izračun udjela za 2025. (euri)'!B453</f>
        <v>505</v>
      </c>
      <c r="C413" s="184" t="str">
        <f>+'Izračun udjela za 2025. (euri)'!D453</f>
        <v>OPĆINA</v>
      </c>
      <c r="D413" s="184" t="str">
        <f>+'Izračun udjela za 2025. (euri)'!E453</f>
        <v>VRBANJA</v>
      </c>
      <c r="E413" s="185">
        <f>+'Izračun udjela za 2025. (euri)'!BI453</f>
        <v>2.0592229262617399E-3</v>
      </c>
    </row>
    <row r="414" spans="1:5" x14ac:dyDescent="0.25">
      <c r="A414" s="180">
        <v>409</v>
      </c>
      <c r="B414" s="180">
        <f>+'Izračun udjela za 2025. (euri)'!B454</f>
        <v>506</v>
      </c>
      <c r="C414" s="184" t="str">
        <f>+'Izračun udjela za 2025. (euri)'!D454</f>
        <v>OPĆINA</v>
      </c>
      <c r="D414" s="184" t="str">
        <f>+'Izračun udjela za 2025. (euri)'!E454</f>
        <v>VRBJE</v>
      </c>
      <c r="E414" s="185">
        <f>+'Izračun udjela za 2025. (euri)'!BI454</f>
        <v>1.76196091097935E-3</v>
      </c>
    </row>
    <row r="415" spans="1:5" x14ac:dyDescent="0.25">
      <c r="A415" s="180">
        <v>410</v>
      </c>
      <c r="B415" s="180">
        <f>+'Izračun udjela za 2025. (euri)'!B455</f>
        <v>507</v>
      </c>
      <c r="C415" s="184" t="str">
        <f>+'Izračun udjela za 2025. (euri)'!D455</f>
        <v>OPĆINA</v>
      </c>
      <c r="D415" s="184" t="str">
        <f>+'Izračun udjela za 2025. (euri)'!E455</f>
        <v>VRBNIK</v>
      </c>
      <c r="E415" s="185">
        <f>+'Izračun udjela za 2025. (euri)'!BI455</f>
        <v>0</v>
      </c>
    </row>
    <row r="416" spans="1:5" x14ac:dyDescent="0.25">
      <c r="A416" s="180">
        <v>411</v>
      </c>
      <c r="B416" s="180">
        <f>+'Izračun udjela za 2025. (euri)'!B460</f>
        <v>512</v>
      </c>
      <c r="C416" s="184" t="str">
        <f>+'Izračun udjela za 2025. (euri)'!D460</f>
        <v>OPĆINA</v>
      </c>
      <c r="D416" s="184" t="str">
        <f>+'Izračun udjela za 2025. (euri)'!E460</f>
        <v>VRHOVINE</v>
      </c>
      <c r="E416" s="185">
        <f>+'Izračun udjela za 2025. (euri)'!BI460</f>
        <v>6.32591855685162E-4</v>
      </c>
    </row>
    <row r="417" spans="1:5" x14ac:dyDescent="0.25">
      <c r="A417" s="180">
        <v>412</v>
      </c>
      <c r="B417" s="180">
        <f>+'Izračun udjela za 2025. (euri)'!B462</f>
        <v>514</v>
      </c>
      <c r="C417" s="184" t="str">
        <f>+'Izračun udjela za 2025. (euri)'!D462</f>
        <v>OPĆINA</v>
      </c>
      <c r="D417" s="184" t="str">
        <f>+'Izračun udjela za 2025. (euri)'!E462</f>
        <v>VRPOLJE</v>
      </c>
      <c r="E417" s="185">
        <f>+'Izračun udjela za 2025. (euri)'!BI462</f>
        <v>2.4018621618275698E-3</v>
      </c>
    </row>
    <row r="418" spans="1:5" x14ac:dyDescent="0.25">
      <c r="A418" s="180">
        <v>413</v>
      </c>
      <c r="B418" s="180">
        <f>+'Izračun udjela za 2025. (euri)'!B463</f>
        <v>516</v>
      </c>
      <c r="C418" s="184" t="str">
        <f>+'Izračun udjela za 2025. (euri)'!D463</f>
        <v>OPĆINA</v>
      </c>
      <c r="D418" s="184" t="str">
        <f>+'Izračun udjela za 2025. (euri)'!E463</f>
        <v>VRSAR</v>
      </c>
      <c r="E418" s="185">
        <f>+'Izračun udjela za 2025. (euri)'!BI463</f>
        <v>0</v>
      </c>
    </row>
    <row r="419" spans="1:5" x14ac:dyDescent="0.25">
      <c r="A419" s="180">
        <v>414</v>
      </c>
      <c r="B419" s="180">
        <f>+'Izračun udjela za 2025. (euri)'!B562</f>
        <v>625</v>
      </c>
      <c r="C419" s="184" t="str">
        <f>+'Izračun udjela za 2025. (euri)'!D562</f>
        <v>OPĆINA</v>
      </c>
      <c r="D419" s="184" t="str">
        <f>+'Izračun udjela za 2025. (euri)'!E562</f>
        <v>VRSI</v>
      </c>
      <c r="E419" s="185">
        <f>+'Izračun udjela za 2025. (euri)'!BI562</f>
        <v>1.7880076468088099E-4</v>
      </c>
    </row>
    <row r="420" spans="1:5" x14ac:dyDescent="0.25">
      <c r="A420" s="180">
        <v>415</v>
      </c>
      <c r="B420" s="180">
        <f>+'Izračun udjela za 2025. (euri)'!B464</f>
        <v>517</v>
      </c>
      <c r="C420" s="184" t="str">
        <f>+'Izračun udjela za 2025. (euri)'!D464</f>
        <v>OPĆINA</v>
      </c>
      <c r="D420" s="184" t="str">
        <f>+'Izračun udjela za 2025. (euri)'!E464</f>
        <v>VUKA</v>
      </c>
      <c r="E420" s="185">
        <f>+'Izračun udjela za 2025. (euri)'!BI464</f>
        <v>7.2571743971942696E-4</v>
      </c>
    </row>
    <row r="421" spans="1:5" x14ac:dyDescent="0.25">
      <c r="A421" s="180">
        <v>416</v>
      </c>
      <c r="B421" s="180">
        <f>+'Izračun udjela za 2025. (euri)'!B535</f>
        <v>595</v>
      </c>
      <c r="C421" s="184" t="str">
        <f>+'Izračun udjela za 2025. (euri)'!D535</f>
        <v>OPĆINA</v>
      </c>
      <c r="D421" s="184" t="str">
        <f>+'Izračun udjela za 2025. (euri)'!E535</f>
        <v>ZADVARJE</v>
      </c>
      <c r="E421" s="185">
        <f>+'Izračun udjela za 2025. (euri)'!BI535</f>
        <v>1.1697692177353401E-4</v>
      </c>
    </row>
    <row r="422" spans="1:5" x14ac:dyDescent="0.25">
      <c r="A422" s="180">
        <v>417</v>
      </c>
      <c r="B422" s="180">
        <f>+'Izračun udjela za 2025. (euri)'!B468</f>
        <v>521</v>
      </c>
      <c r="C422" s="184" t="str">
        <f>+'Izračun udjela za 2025. (euri)'!D468</f>
        <v>OPĆINA</v>
      </c>
      <c r="D422" s="184" t="str">
        <f>+'Izračun udjela za 2025. (euri)'!E468</f>
        <v>ZAGORSKA SELA</v>
      </c>
      <c r="E422" s="185">
        <f>+'Izračun udjela za 2025. (euri)'!BI468</f>
        <v>6.5422207527333302E-4</v>
      </c>
    </row>
    <row r="423" spans="1:5" x14ac:dyDescent="0.25">
      <c r="A423" s="180">
        <v>418</v>
      </c>
      <c r="B423" s="180">
        <f>+'Izračun udjela za 2025. (euri)'!B469</f>
        <v>522</v>
      </c>
      <c r="C423" s="184" t="str">
        <f>+'Izračun udjela za 2025. (euri)'!D469</f>
        <v>OPĆINA</v>
      </c>
      <c r="D423" s="184" t="str">
        <f>+'Izračun udjela za 2025. (euri)'!E469</f>
        <v>ZAGVOZD</v>
      </c>
      <c r="E423" s="185">
        <f>+'Izračun udjela za 2025. (euri)'!BI469</f>
        <v>7.1775095225792796E-4</v>
      </c>
    </row>
    <row r="424" spans="1:5" x14ac:dyDescent="0.25">
      <c r="A424" s="180">
        <v>419</v>
      </c>
      <c r="B424" s="180">
        <f>+'Izračun udjela za 2025. (euri)'!B470</f>
        <v>523</v>
      </c>
      <c r="C424" s="184" t="str">
        <f>+'Izračun udjela za 2025. (euri)'!D470</f>
        <v>OPĆINA</v>
      </c>
      <c r="D424" s="184" t="str">
        <f>+'Izračun udjela za 2025. (euri)'!E470</f>
        <v>ZAŽABLJE</v>
      </c>
      <c r="E424" s="185">
        <f>+'Izračun udjela za 2025. (euri)'!BI470</f>
        <v>4.5748958050593499E-4</v>
      </c>
    </row>
    <row r="425" spans="1:5" x14ac:dyDescent="0.25">
      <c r="A425" s="180">
        <v>420</v>
      </c>
      <c r="B425" s="180">
        <f>+'Izračun udjela za 2025. (euri)'!B471</f>
        <v>524</v>
      </c>
      <c r="C425" s="184" t="str">
        <f>+'Izračun udjela za 2025. (euri)'!D471</f>
        <v>OPĆINA</v>
      </c>
      <c r="D425" s="184" t="str">
        <f>+'Izračun udjela za 2025. (euri)'!E471</f>
        <v>ZDENCI</v>
      </c>
      <c r="E425" s="185">
        <f>+'Izračun udjela za 2025. (euri)'!BI471</f>
        <v>1.3124826271035399E-3</v>
      </c>
    </row>
    <row r="426" spans="1:5" x14ac:dyDescent="0.25">
      <c r="A426" s="180">
        <v>421</v>
      </c>
      <c r="B426" s="180">
        <f>+'Izračun udjela za 2025. (euri)'!B472</f>
        <v>525</v>
      </c>
      <c r="C426" s="184" t="str">
        <f>+'Izračun udjela za 2025. (euri)'!D472</f>
        <v>OPĆINA</v>
      </c>
      <c r="D426" s="184" t="str">
        <f>+'Izračun udjela za 2025. (euri)'!E472</f>
        <v>ZEMUNIK DONJI</v>
      </c>
      <c r="E426" s="185">
        <f>+'Izračun udjela za 2025. (euri)'!BI472</f>
        <v>1.25966537685544E-3</v>
      </c>
    </row>
    <row r="427" spans="1:5" x14ac:dyDescent="0.25">
      <c r="A427" s="180">
        <v>422</v>
      </c>
      <c r="B427" s="180">
        <f>+'Izračun udjela za 2025. (euri)'!B474</f>
        <v>527</v>
      </c>
      <c r="C427" s="184" t="str">
        <f>+'Izračun udjela za 2025. (euri)'!D474</f>
        <v>OPĆINA</v>
      </c>
      <c r="D427" s="184" t="str">
        <f>+'Izračun udjela za 2025. (euri)'!E474</f>
        <v>ZLATAR BISTRICA</v>
      </c>
      <c r="E427" s="185">
        <f>+'Izračun udjela za 2025. (euri)'!BI474</f>
        <v>4.0266382960248701E-4</v>
      </c>
    </row>
    <row r="428" spans="1:5" x14ac:dyDescent="0.25">
      <c r="A428" s="180">
        <v>423</v>
      </c>
      <c r="B428" s="180">
        <f>+'Izračun udjela za 2025. (euri)'!B475</f>
        <v>528</v>
      </c>
      <c r="C428" s="184" t="str">
        <f>+'Izračun udjela za 2025. (euri)'!D475</f>
        <v>OPĆINA</v>
      </c>
      <c r="D428" s="184" t="str">
        <f>+'Izračun udjela za 2025. (euri)'!E475</f>
        <v>ZMIJAVCI</v>
      </c>
      <c r="E428" s="185">
        <f>+'Izračun udjela za 2025. (euri)'!BI475</f>
        <v>1.1597402526547201E-3</v>
      </c>
    </row>
    <row r="429" spans="1:5" x14ac:dyDescent="0.25">
      <c r="A429" s="180">
        <v>424</v>
      </c>
      <c r="B429" s="180">
        <f>+'Izračun udjela za 2025. (euri)'!B509</f>
        <v>566</v>
      </c>
      <c r="C429" s="184" t="str">
        <f>+'Izračun udjela za 2025. (euri)'!D509</f>
        <v>OPĆINA</v>
      </c>
      <c r="D429" s="184" t="str">
        <f>+'Izračun udjela za 2025. (euri)'!E509</f>
        <v>ZRINSKI TOPOLOVAC</v>
      </c>
      <c r="E429" s="185">
        <f>+'Izračun udjela za 2025. (euri)'!BI509</f>
        <v>8.33358908718905E-4</v>
      </c>
    </row>
    <row r="430" spans="1:5" x14ac:dyDescent="0.25">
      <c r="A430" s="180">
        <v>425</v>
      </c>
      <c r="B430" s="180">
        <f>+'Izračun udjela za 2025. (euri)'!B476</f>
        <v>530</v>
      </c>
      <c r="C430" s="184" t="str">
        <f>+'Izračun udjela za 2025. (euri)'!D476</f>
        <v>OPĆINA</v>
      </c>
      <c r="D430" s="184" t="str">
        <f>+'Izračun udjela za 2025. (euri)'!E476</f>
        <v>ŽAKANJE</v>
      </c>
      <c r="E430" s="185">
        <f>+'Izračun udjela za 2025. (euri)'!BI476</f>
        <v>8.5931617691459002E-4</v>
      </c>
    </row>
    <row r="431" spans="1:5" x14ac:dyDescent="0.25">
      <c r="A431" s="180">
        <v>426</v>
      </c>
      <c r="B431" s="180">
        <f>+'Izračun udjela za 2025. (euri)'!B477</f>
        <v>531</v>
      </c>
      <c r="C431" s="184" t="str">
        <f>+'Izračun udjela za 2025. (euri)'!D477</f>
        <v>OPĆINA</v>
      </c>
      <c r="D431" s="184" t="str">
        <f>+'Izračun udjela za 2025. (euri)'!E477</f>
        <v>ŽMINJ</v>
      </c>
      <c r="E431" s="185">
        <f>+'Izračun udjela za 2025. (euri)'!BI477</f>
        <v>0</v>
      </c>
    </row>
    <row r="432" spans="1:5" x14ac:dyDescent="0.25">
      <c r="A432" s="180">
        <v>427</v>
      </c>
      <c r="B432" s="180">
        <f>+'Izračun udjela za 2025. (euri)'!B485</f>
        <v>540</v>
      </c>
      <c r="C432" s="184" t="str">
        <f>+'Izračun udjela za 2025. (euri)'!D485</f>
        <v>OPĆINA</v>
      </c>
      <c r="D432" s="184" t="str">
        <f>+'Izračun udjela za 2025. (euri)'!E485</f>
        <v>ŽUMBERAK</v>
      </c>
      <c r="E432" s="185">
        <f>+'Izračun udjela za 2025. (euri)'!BI485</f>
        <v>4.8420765011286898E-4</v>
      </c>
    </row>
    <row r="433" spans="1:5" x14ac:dyDescent="0.25">
      <c r="A433" s="180">
        <v>428</v>
      </c>
      <c r="B433" s="180">
        <f>+'Izračun udjela za 2025. (euri)'!B542</f>
        <v>602</v>
      </c>
      <c r="C433" s="184" t="str">
        <f>+'Izračun udjela za 2025. (euri)'!D542</f>
        <v>OPĆINA</v>
      </c>
      <c r="D433" s="184" t="str">
        <f>+'Izračun udjela za 2025. (euri)'!E542</f>
        <v>ŽUPA DUBROVAČKA</v>
      </c>
      <c r="E433" s="185">
        <f>+'Izračun udjela za 2025. (euri)'!BI542</f>
        <v>0</v>
      </c>
    </row>
    <row r="434" spans="1:5" x14ac:dyDescent="0.25">
      <c r="A434" s="180">
        <v>429</v>
      </c>
      <c r="B434" s="180">
        <f>+'Izračun udjela za 2025. (euri)'!B14</f>
        <v>4</v>
      </c>
      <c r="C434" s="184" t="str">
        <f>+'Izračun udjela za 2025. (euri)'!D14</f>
        <v>GRAD</v>
      </c>
      <c r="D434" s="184" t="str">
        <f>+'Izračun udjela za 2025. (euri)'!E14</f>
        <v>BAKAR</v>
      </c>
      <c r="E434" s="185">
        <f>+'Izračun udjela za 2025. (euri)'!BI14</f>
        <v>6.4748475052765699E-4</v>
      </c>
    </row>
    <row r="435" spans="1:5" x14ac:dyDescent="0.25">
      <c r="A435" s="180">
        <v>430</v>
      </c>
      <c r="B435" s="180">
        <f>+'Izračun udjela za 2025. (euri)'!B23</f>
        <v>13</v>
      </c>
      <c r="C435" s="184" t="str">
        <f>+'Izračun udjela za 2025. (euri)'!D23</f>
        <v>GRAD</v>
      </c>
      <c r="D435" s="184" t="str">
        <f>+'Izračun udjela za 2025. (euri)'!E23</f>
        <v>BELI MANASTIR</v>
      </c>
      <c r="E435" s="185">
        <f>+'Izračun udjela za 2025. (euri)'!BI23</f>
        <v>4.3342230728258902E-3</v>
      </c>
    </row>
    <row r="436" spans="1:5" x14ac:dyDescent="0.25">
      <c r="A436" s="180">
        <v>431</v>
      </c>
      <c r="B436" s="180">
        <f>+'Izračun udjela za 2025. (euri)'!B25</f>
        <v>16</v>
      </c>
      <c r="C436" s="184" t="str">
        <f>+'Izračun udjela za 2025. (euri)'!D25</f>
        <v>GRAD</v>
      </c>
      <c r="D436" s="184" t="str">
        <f>+'Izračun udjela za 2025. (euri)'!E25</f>
        <v>BELIŠĆE</v>
      </c>
      <c r="E436" s="185">
        <f>+'Izračun udjela za 2025. (euri)'!BI25</f>
        <v>5.3748122548078403E-3</v>
      </c>
    </row>
    <row r="437" spans="1:5" x14ac:dyDescent="0.25">
      <c r="A437" s="180">
        <v>432</v>
      </c>
      <c r="B437" s="180">
        <f>+'Izračun udjela za 2025. (euri)'!B26</f>
        <v>17</v>
      </c>
      <c r="C437" s="184" t="str">
        <f>+'Izračun udjela za 2025. (euri)'!D26</f>
        <v>GRAD</v>
      </c>
      <c r="D437" s="184" t="str">
        <f>+'Izračun udjela za 2025. (euri)'!E26</f>
        <v>BENKOVAC</v>
      </c>
      <c r="E437" s="185">
        <f>+'Izračun udjela za 2025. (euri)'!BI26</f>
        <v>6.8799897038738103E-3</v>
      </c>
    </row>
    <row r="438" spans="1:5" x14ac:dyDescent="0.25">
      <c r="A438" s="180">
        <v>433</v>
      </c>
      <c r="B438" s="180">
        <f>+'Izračun udjela za 2025. (euri)'!B31</f>
        <v>22</v>
      </c>
      <c r="C438" s="184" t="str">
        <f>+'Izračun udjela za 2025. (euri)'!D31</f>
        <v>GRAD</v>
      </c>
      <c r="D438" s="184" t="str">
        <f>+'Izračun udjela za 2025. (euri)'!E31</f>
        <v>BIOGRAD NA MORU</v>
      </c>
      <c r="E438" s="185">
        <f>+'Izračun udjela za 2025. (euri)'!BI31</f>
        <v>0</v>
      </c>
    </row>
    <row r="439" spans="1:5" x14ac:dyDescent="0.25">
      <c r="A439" s="180">
        <v>434</v>
      </c>
      <c r="B439" s="180">
        <f>+'Izračun udjela za 2025. (euri)'!B33</f>
        <v>24</v>
      </c>
      <c r="C439" s="184" t="str">
        <f>+'Izračun udjela za 2025. (euri)'!D33</f>
        <v>GRAD</v>
      </c>
      <c r="D439" s="184" t="str">
        <f>+'Izračun udjela za 2025. (euri)'!E33</f>
        <v>BJELOVAR</v>
      </c>
      <c r="E439" s="185">
        <f>+'Izračun udjela za 2025. (euri)'!BI33</f>
        <v>6.7517930836917201E-3</v>
      </c>
    </row>
    <row r="440" spans="1:5" x14ac:dyDescent="0.25">
      <c r="A440" s="180">
        <v>435</v>
      </c>
      <c r="B440" s="180">
        <f>+'Izračun udjela za 2025. (euri)'!B49</f>
        <v>42</v>
      </c>
      <c r="C440" s="184" t="str">
        <f>+'Izračun udjela za 2025. (euri)'!D49</f>
        <v>GRAD</v>
      </c>
      <c r="D440" s="184" t="str">
        <f>+'Izračun udjela za 2025. (euri)'!E49</f>
        <v>BUJE</v>
      </c>
      <c r="E440" s="185">
        <f>+'Izračun udjela za 2025. (euri)'!BI49</f>
        <v>3.40660549082662E-4</v>
      </c>
    </row>
    <row r="441" spans="1:5" x14ac:dyDescent="0.25">
      <c r="A441" s="180">
        <v>436</v>
      </c>
      <c r="B441" s="180">
        <f>+'Izračun udjela za 2025. (euri)'!B50</f>
        <v>43</v>
      </c>
      <c r="C441" s="184" t="str">
        <f>+'Izračun udjela za 2025. (euri)'!D50</f>
        <v>GRAD</v>
      </c>
      <c r="D441" s="184" t="str">
        <f>+'Izračun udjela za 2025. (euri)'!E50</f>
        <v>BUZET</v>
      </c>
      <c r="E441" s="185">
        <f>+'Izračun udjela za 2025. (euri)'!BI50</f>
        <v>0</v>
      </c>
    </row>
    <row r="442" spans="1:5" x14ac:dyDescent="0.25">
      <c r="A442" s="180">
        <v>437</v>
      </c>
      <c r="B442" s="180">
        <f>+'Izračun udjela za 2025. (euri)'!B58</f>
        <v>52</v>
      </c>
      <c r="C442" s="184" t="str">
        <f>+'Izračun udjela za 2025. (euri)'!D58</f>
        <v>GRAD</v>
      </c>
      <c r="D442" s="184" t="str">
        <f>+'Izračun udjela za 2025. (euri)'!E58</f>
        <v>CRES</v>
      </c>
      <c r="E442" s="185">
        <f>+'Izračun udjela za 2025. (euri)'!BI58</f>
        <v>0</v>
      </c>
    </row>
    <row r="443" spans="1:5" x14ac:dyDescent="0.25">
      <c r="A443" s="180">
        <v>438</v>
      </c>
      <c r="B443" s="180">
        <f>+'Izračun udjela za 2025. (euri)'!B59</f>
        <v>53</v>
      </c>
      <c r="C443" s="184" t="str">
        <f>+'Izračun udjela za 2025. (euri)'!D59</f>
        <v>GRAD</v>
      </c>
      <c r="D443" s="184" t="str">
        <f>+'Izračun udjela za 2025. (euri)'!E59</f>
        <v>CRIKVENICA</v>
      </c>
      <c r="E443" s="185">
        <f>+'Izračun udjela za 2025. (euri)'!BI59</f>
        <v>0</v>
      </c>
    </row>
    <row r="444" spans="1:5" x14ac:dyDescent="0.25">
      <c r="A444" s="180">
        <v>439</v>
      </c>
      <c r="B444" s="180">
        <f>+'Izračun udjela za 2025. (euri)'!B61</f>
        <v>55</v>
      </c>
      <c r="C444" s="184" t="str">
        <f>+'Izračun udjela za 2025. (euri)'!D61</f>
        <v>GRAD</v>
      </c>
      <c r="D444" s="184" t="str">
        <f>+'Izračun udjela za 2025. (euri)'!E61</f>
        <v>ČABAR</v>
      </c>
      <c r="E444" s="185">
        <f>+'Izračun udjela za 2025. (euri)'!BI61</f>
        <v>1.5846692658492199E-3</v>
      </c>
    </row>
    <row r="445" spans="1:5" x14ac:dyDescent="0.25">
      <c r="A445" s="180">
        <v>440</v>
      </c>
      <c r="B445" s="180">
        <f>+'Izračun udjela za 2025. (euri)'!B65</f>
        <v>60</v>
      </c>
      <c r="C445" s="184" t="str">
        <f>+'Izračun udjela za 2025. (euri)'!D65</f>
        <v>GRAD</v>
      </c>
      <c r="D445" s="184" t="str">
        <f>+'Izračun udjela za 2025. (euri)'!E65</f>
        <v>ČAKOVEC</v>
      </c>
      <c r="E445" s="185">
        <f>+'Izračun udjela za 2025. (euri)'!BI65</f>
        <v>0</v>
      </c>
    </row>
    <row r="446" spans="1:5" x14ac:dyDescent="0.25">
      <c r="A446" s="180">
        <v>441</v>
      </c>
      <c r="B446" s="180">
        <f>+'Izračun udjela za 2025. (euri)'!B67</f>
        <v>63</v>
      </c>
      <c r="C446" s="184" t="str">
        <f>+'Izračun udjela za 2025. (euri)'!D67</f>
        <v>GRAD</v>
      </c>
      <c r="D446" s="184" t="str">
        <f>+'Izračun udjela za 2025. (euri)'!E67</f>
        <v>ČAZMA</v>
      </c>
      <c r="E446" s="185">
        <f>+'Izračun udjela za 2025. (euri)'!BI67</f>
        <v>4.0170148740141104E-3</v>
      </c>
    </row>
    <row r="447" spans="1:5" x14ac:dyDescent="0.25">
      <c r="A447" s="180">
        <v>442</v>
      </c>
      <c r="B447" s="180">
        <f>+'Izračun udjela za 2025. (euri)'!B71</f>
        <v>67</v>
      </c>
      <c r="C447" s="184" t="str">
        <f>+'Izračun udjela za 2025. (euri)'!D71</f>
        <v>GRAD</v>
      </c>
      <c r="D447" s="184" t="str">
        <f>+'Izračun udjela za 2025. (euri)'!E71</f>
        <v>DARUVAR</v>
      </c>
      <c r="E447" s="185">
        <f>+'Izračun udjela za 2025. (euri)'!BI71</f>
        <v>4.02872265076612E-3</v>
      </c>
    </row>
    <row r="448" spans="1:5" x14ac:dyDescent="0.25">
      <c r="A448" s="180">
        <v>443</v>
      </c>
      <c r="B448" s="180">
        <f>+'Izračun udjela za 2025. (euri)'!B73</f>
        <v>69</v>
      </c>
      <c r="C448" s="184" t="str">
        <f>+'Izračun udjela za 2025. (euri)'!D73</f>
        <v>GRAD</v>
      </c>
      <c r="D448" s="184" t="str">
        <f>+'Izračun udjela za 2025. (euri)'!E73</f>
        <v>DELNICE</v>
      </c>
      <c r="E448" s="185">
        <f>+'Izračun udjela za 2025. (euri)'!BI73</f>
        <v>9.3031155744215197E-4</v>
      </c>
    </row>
    <row r="449" spans="1:5" x14ac:dyDescent="0.25">
      <c r="A449" s="180">
        <v>444</v>
      </c>
      <c r="B449" s="180">
        <f>+'Izračun udjela za 2025. (euri)'!B81</f>
        <v>79</v>
      </c>
      <c r="C449" s="184" t="str">
        <f>+'Izračun udjela za 2025. (euri)'!D81</f>
        <v>GRAD</v>
      </c>
      <c r="D449" s="184" t="str">
        <f>+'Izračun udjela za 2025. (euri)'!E81</f>
        <v>DONJA STUBICA</v>
      </c>
      <c r="E449" s="185">
        <f>+'Izračun udjela za 2025. (euri)'!BI81</f>
        <v>1.9279574808427199E-3</v>
      </c>
    </row>
    <row r="450" spans="1:5" x14ac:dyDescent="0.25">
      <c r="A450" s="180">
        <v>445</v>
      </c>
      <c r="B450" s="180">
        <f>+'Izračun udjela za 2025. (euri)'!B88</f>
        <v>86</v>
      </c>
      <c r="C450" s="184" t="str">
        <f>+'Izračun udjela za 2025. (euri)'!D88</f>
        <v>GRAD</v>
      </c>
      <c r="D450" s="184" t="str">
        <f>+'Izračun udjela za 2025. (euri)'!E88</f>
        <v>DONJI MIHOLJAC</v>
      </c>
      <c r="E450" s="185">
        <f>+'Izračun udjela za 2025. (euri)'!BI88</f>
        <v>5.2403958256369999E-3</v>
      </c>
    </row>
    <row r="451" spans="1:5" x14ac:dyDescent="0.25">
      <c r="A451" s="180">
        <v>446</v>
      </c>
      <c r="B451" s="180">
        <f>+'Izračun udjela za 2025. (euri)'!B96</f>
        <v>95</v>
      </c>
      <c r="C451" s="184" t="str">
        <f>+'Izračun udjela za 2025. (euri)'!D96</f>
        <v>GRAD</v>
      </c>
      <c r="D451" s="184" t="str">
        <f>+'Izračun udjela za 2025. (euri)'!E96</f>
        <v>DRNIŠ</v>
      </c>
      <c r="E451" s="185">
        <f>+'Izračun udjela za 2025. (euri)'!BI96</f>
        <v>3.0133667574526899E-3</v>
      </c>
    </row>
    <row r="452" spans="1:5" x14ac:dyDescent="0.25">
      <c r="A452" s="180">
        <v>447</v>
      </c>
      <c r="B452" s="180">
        <f>+'Izračun udjela za 2025. (euri)'!B99</f>
        <v>98</v>
      </c>
      <c r="C452" s="184" t="str">
        <f>+'Izračun udjela za 2025. (euri)'!D99</f>
        <v>GRAD</v>
      </c>
      <c r="D452" s="184" t="str">
        <f>+'Izračun udjela za 2025. (euri)'!E99</f>
        <v>DUBROVNIK</v>
      </c>
      <c r="E452" s="185">
        <f>+'Izračun udjela za 2025. (euri)'!BI99</f>
        <v>0</v>
      </c>
    </row>
    <row r="453" spans="1:5" x14ac:dyDescent="0.25">
      <c r="A453" s="180">
        <v>448</v>
      </c>
      <c r="B453" s="180">
        <f>+'Izračun udjela za 2025. (euri)'!B100</f>
        <v>99</v>
      </c>
      <c r="C453" s="184" t="str">
        <f>+'Izračun udjela za 2025. (euri)'!D100</f>
        <v>GRAD</v>
      </c>
      <c r="D453" s="184" t="str">
        <f>+'Izračun udjela za 2025. (euri)'!E100</f>
        <v>DUGA RESA</v>
      </c>
      <c r="E453" s="185">
        <f>+'Izračun udjela za 2025. (euri)'!BI100</f>
        <v>2.2866736633912902E-3</v>
      </c>
    </row>
    <row r="454" spans="1:5" x14ac:dyDescent="0.25">
      <c r="A454" s="180">
        <v>449</v>
      </c>
      <c r="B454" s="180">
        <f>+'Izračun udjela za 2025. (euri)'!B102</f>
        <v>101</v>
      </c>
      <c r="C454" s="184" t="str">
        <f>+'Izračun udjela za 2025. (euri)'!D102</f>
        <v>GRAD</v>
      </c>
      <c r="D454" s="184" t="str">
        <f>+'Izračun udjela za 2025. (euri)'!E102</f>
        <v>DUGO SELO</v>
      </c>
      <c r="E454" s="185">
        <f>+'Izračun udjela za 2025. (euri)'!BI102</f>
        <v>7.2367510613238005E-5</v>
      </c>
    </row>
    <row r="455" spans="1:5" x14ac:dyDescent="0.25">
      <c r="A455" s="180">
        <v>450</v>
      </c>
      <c r="B455" s="180">
        <f>+'Izračun udjela za 2025. (euri)'!B104</f>
        <v>103</v>
      </c>
      <c r="C455" s="184" t="str">
        <f>+'Izračun udjela za 2025. (euri)'!D104</f>
        <v>GRAD</v>
      </c>
      <c r="D455" s="184" t="str">
        <f>+'Izračun udjela za 2025. (euri)'!E104</f>
        <v>ĐAKOVO</v>
      </c>
      <c r="E455" s="185">
        <f>+'Izračun udjela za 2025. (euri)'!BI104</f>
        <v>1.41474031468025E-2</v>
      </c>
    </row>
    <row r="456" spans="1:5" x14ac:dyDescent="0.25">
      <c r="A456" s="180">
        <v>451</v>
      </c>
      <c r="B456" s="180">
        <f>+'Izračun udjela za 2025. (euri)'!B108</f>
        <v>107</v>
      </c>
      <c r="C456" s="184" t="str">
        <f>+'Izračun udjela za 2025. (euri)'!D108</f>
        <v>GRAD</v>
      </c>
      <c r="D456" s="184" t="str">
        <f>+'Izračun udjela za 2025. (euri)'!E108</f>
        <v>ĐURĐEVAC</v>
      </c>
      <c r="E456" s="185">
        <f>+'Izračun udjela za 2025. (euri)'!BI108</f>
        <v>3.9535112398627302E-3</v>
      </c>
    </row>
    <row r="457" spans="1:5" x14ac:dyDescent="0.25">
      <c r="A457" s="180">
        <v>452</v>
      </c>
      <c r="B457" s="180">
        <f>+'Izračun udjela za 2025. (euri)'!B118</f>
        <v>119</v>
      </c>
      <c r="C457" s="184" t="str">
        <f>+'Izračun udjela za 2025. (euri)'!D118</f>
        <v>GRAD</v>
      </c>
      <c r="D457" s="184" t="str">
        <f>+'Izračun udjela za 2025. (euri)'!E118</f>
        <v>GAREŠNICA</v>
      </c>
      <c r="E457" s="185">
        <f>+'Izračun udjela za 2025. (euri)'!BI118</f>
        <v>5.9918972998996402E-3</v>
      </c>
    </row>
    <row r="458" spans="1:5" x14ac:dyDescent="0.25">
      <c r="A458" s="180">
        <v>453</v>
      </c>
      <c r="B458" s="180">
        <f>+'Izračun udjela za 2025. (euri)'!B120</f>
        <v>121</v>
      </c>
      <c r="C458" s="184" t="str">
        <f>+'Izračun udjela za 2025. (euri)'!D120</f>
        <v>GRAD</v>
      </c>
      <c r="D458" s="184" t="str">
        <f>+'Izračun udjela za 2025. (euri)'!E120</f>
        <v>GLINA</v>
      </c>
      <c r="E458" s="185">
        <f>+'Izračun udjela za 2025. (euri)'!BI120</f>
        <v>6.6753697405039399E-3</v>
      </c>
    </row>
    <row r="459" spans="1:5" x14ac:dyDescent="0.25">
      <c r="A459" s="180">
        <v>454</v>
      </c>
      <c r="B459" s="180">
        <f>+'Izračun udjela za 2025. (euri)'!B127</f>
        <v>130</v>
      </c>
      <c r="C459" s="184" t="str">
        <f>+'Izračun udjela za 2025. (euri)'!D127</f>
        <v>GRAD</v>
      </c>
      <c r="D459" s="184" t="str">
        <f>+'Izračun udjela za 2025. (euri)'!E127</f>
        <v>GOSPIĆ</v>
      </c>
      <c r="E459" s="185">
        <f>+'Izračun udjela za 2025. (euri)'!BI127</f>
        <v>3.1541946402067898E-3</v>
      </c>
    </row>
    <row r="460" spans="1:5" x14ac:dyDescent="0.25">
      <c r="A460" s="180">
        <v>455</v>
      </c>
      <c r="B460" s="180">
        <f>+'Izračun udjela za 2025. (euri)'!B136</f>
        <v>139</v>
      </c>
      <c r="C460" s="184" t="str">
        <f>+'Izračun udjela za 2025. (euri)'!D136</f>
        <v>GRAD</v>
      </c>
      <c r="D460" s="184" t="str">
        <f>+'Izračun udjela za 2025. (euri)'!E136</f>
        <v>GRUBIŠNO POLJE</v>
      </c>
      <c r="E460" s="185">
        <f>+'Izračun udjela za 2025. (euri)'!BI136</f>
        <v>4.1196183256128503E-3</v>
      </c>
    </row>
    <row r="461" spans="1:5" x14ac:dyDescent="0.25">
      <c r="A461" s="180">
        <v>456</v>
      </c>
      <c r="B461" s="180">
        <f>+'Izračun udjela za 2025. (euri)'!B144</f>
        <v>150</v>
      </c>
      <c r="C461" s="184" t="str">
        <f>+'Izračun udjela za 2025. (euri)'!D144</f>
        <v>GRAD</v>
      </c>
      <c r="D461" s="184" t="str">
        <f>+'Izračun udjela za 2025. (euri)'!E144</f>
        <v>HRVATSKA KOSTAJNICA</v>
      </c>
      <c r="E461" s="185">
        <f>+'Izračun udjela za 2025. (euri)'!BI144</f>
        <v>1.44044796767537E-3</v>
      </c>
    </row>
    <row r="462" spans="1:5" x14ac:dyDescent="0.25">
      <c r="A462" s="180">
        <v>457</v>
      </c>
      <c r="B462" s="180">
        <f>+'Izračun udjela za 2025. (euri)'!B147</f>
        <v>153</v>
      </c>
      <c r="C462" s="184" t="str">
        <f>+'Izračun udjela za 2025. (euri)'!D147</f>
        <v>GRAD</v>
      </c>
      <c r="D462" s="184" t="str">
        <f>+'Izračun udjela za 2025. (euri)'!E147</f>
        <v>HVAR</v>
      </c>
      <c r="E462" s="185">
        <f>+'Izračun udjela za 2025. (euri)'!BI147</f>
        <v>0</v>
      </c>
    </row>
    <row r="463" spans="1:5" x14ac:dyDescent="0.25">
      <c r="A463" s="180">
        <v>458</v>
      </c>
      <c r="B463" s="180">
        <f>+'Izračun udjela za 2025. (euri)'!B148</f>
        <v>154</v>
      </c>
      <c r="C463" s="184" t="str">
        <f>+'Izračun udjela za 2025. (euri)'!D148</f>
        <v>GRAD</v>
      </c>
      <c r="D463" s="184" t="str">
        <f>+'Izračun udjela za 2025. (euri)'!E148</f>
        <v>ILOK</v>
      </c>
      <c r="E463" s="185">
        <f>+'Izračun udjela za 2025. (euri)'!BI148</f>
        <v>3.35748067682366E-3</v>
      </c>
    </row>
    <row r="464" spans="1:5" x14ac:dyDescent="0.25">
      <c r="A464" s="180">
        <v>459</v>
      </c>
      <c r="B464" s="180">
        <f>+'Izračun udjela za 2025. (euri)'!B149</f>
        <v>155</v>
      </c>
      <c r="C464" s="184" t="str">
        <f>+'Izračun udjela za 2025. (euri)'!D149</f>
        <v>GRAD</v>
      </c>
      <c r="D464" s="184" t="str">
        <f>+'Izračun udjela za 2025. (euri)'!E149</f>
        <v>IMOTSKI</v>
      </c>
      <c r="E464" s="185">
        <f>+'Izračun udjela za 2025. (euri)'!BI149</f>
        <v>6.1157508969051401E-3</v>
      </c>
    </row>
    <row r="465" spans="1:5" x14ac:dyDescent="0.25">
      <c r="A465" s="180">
        <v>460</v>
      </c>
      <c r="B465" s="180">
        <f>+'Izračun udjela za 2025. (euri)'!B150</f>
        <v>156</v>
      </c>
      <c r="C465" s="184" t="str">
        <f>+'Izračun udjela za 2025. (euri)'!D150</f>
        <v>GRAD</v>
      </c>
      <c r="D465" s="184" t="str">
        <f>+'Izračun udjela za 2025. (euri)'!E150</f>
        <v>IVANEC</v>
      </c>
      <c r="E465" s="185">
        <f>+'Izračun udjela za 2025. (euri)'!BI150</f>
        <v>4.0818258859884196E-3</v>
      </c>
    </row>
    <row r="466" spans="1:5" x14ac:dyDescent="0.25">
      <c r="A466" s="180">
        <v>461</v>
      </c>
      <c r="B466" s="180">
        <f>+'Izračun udjela za 2025. (euri)'!B151</f>
        <v>158</v>
      </c>
      <c r="C466" s="184" t="str">
        <f>+'Izračun udjela za 2025. (euri)'!D151</f>
        <v>GRAD</v>
      </c>
      <c r="D466" s="184" t="str">
        <f>+'Izračun udjela za 2025. (euri)'!E151</f>
        <v>IVANIĆ-GRAD</v>
      </c>
      <c r="E466" s="185">
        <f>+'Izračun udjela za 2025. (euri)'!BI151</f>
        <v>1.62807799725177E-3</v>
      </c>
    </row>
    <row r="467" spans="1:5" x14ac:dyDescent="0.25">
      <c r="A467" s="180">
        <v>462</v>
      </c>
      <c r="B467" s="180">
        <f>+'Izračun udjela za 2025. (euri)'!B160</f>
        <v>169</v>
      </c>
      <c r="C467" s="184" t="str">
        <f>+'Izračun udjela za 2025. (euri)'!D160</f>
        <v>GRAD</v>
      </c>
      <c r="D467" s="184" t="str">
        <f>+'Izračun udjela za 2025. (euri)'!E160</f>
        <v>JASTREBARSKO</v>
      </c>
      <c r="E467" s="185">
        <f>+'Izračun udjela za 2025. (euri)'!BI160</f>
        <v>1.1923689630572201E-4</v>
      </c>
    </row>
    <row r="468" spans="1:5" x14ac:dyDescent="0.25">
      <c r="A468" s="180">
        <v>463</v>
      </c>
      <c r="B468" s="180">
        <f>+'Izračun udjela za 2025. (euri)'!B169</f>
        <v>179</v>
      </c>
      <c r="C468" s="184" t="str">
        <f>+'Izračun udjela za 2025. (euri)'!D169</f>
        <v>GRAD</v>
      </c>
      <c r="D468" s="184" t="str">
        <f>+'Izračun udjela za 2025. (euri)'!E169</f>
        <v>KARLOVAC</v>
      </c>
      <c r="E468" s="185">
        <f>+'Izračun udjela za 2025. (euri)'!BI169</f>
        <v>0</v>
      </c>
    </row>
    <row r="469" spans="1:5" x14ac:dyDescent="0.25">
      <c r="A469" s="180">
        <v>464</v>
      </c>
      <c r="B469" s="180">
        <f>+'Izračun udjela za 2025. (euri)'!B170</f>
        <v>180</v>
      </c>
      <c r="C469" s="184" t="str">
        <f>+'Izračun udjela za 2025. (euri)'!D170</f>
        <v>GRAD</v>
      </c>
      <c r="D469" s="184" t="str">
        <f>+'Izračun udjela za 2025. (euri)'!E170</f>
        <v>KASTAV</v>
      </c>
      <c r="E469" s="185">
        <f>+'Izračun udjela za 2025. (euri)'!BI170</f>
        <v>0</v>
      </c>
    </row>
    <row r="470" spans="1:5" x14ac:dyDescent="0.25">
      <c r="A470" s="180">
        <v>465</v>
      </c>
      <c r="B470" s="180">
        <f>+'Izračun udjela za 2025. (euri)'!B171</f>
        <v>181</v>
      </c>
      <c r="C470" s="184" t="str">
        <f>+'Izračun udjela za 2025. (euri)'!D171</f>
        <v>GRAD</v>
      </c>
      <c r="D470" s="184" t="str">
        <f>+'Izračun udjela za 2025. (euri)'!E171</f>
        <v>KAŠTELA</v>
      </c>
      <c r="E470" s="185">
        <f>+'Izračun udjela za 2025. (euri)'!BI171</f>
        <v>9.1463246765170203E-3</v>
      </c>
    </row>
    <row r="471" spans="1:5" x14ac:dyDescent="0.25">
      <c r="A471" s="180">
        <v>466</v>
      </c>
      <c r="B471" s="180">
        <f>+'Izračun udjela za 2025. (euri)'!B176</f>
        <v>187</v>
      </c>
      <c r="C471" s="184" t="str">
        <f>+'Izračun udjela za 2025. (euri)'!D176</f>
        <v>GRAD</v>
      </c>
      <c r="D471" s="184" t="str">
        <f>+'Izračun udjela za 2025. (euri)'!E176</f>
        <v>KLANJEC</v>
      </c>
      <c r="E471" s="185">
        <f>+'Izračun udjela za 2025. (euri)'!BI176</f>
        <v>6.3902747206002401E-4</v>
      </c>
    </row>
    <row r="472" spans="1:5" x14ac:dyDescent="0.25">
      <c r="A472" s="180">
        <v>467</v>
      </c>
      <c r="B472" s="180">
        <f>+'Izračun udjela za 2025. (euri)'!B183</f>
        <v>196</v>
      </c>
      <c r="C472" s="184" t="str">
        <f>+'Izračun udjela za 2025. (euri)'!D183</f>
        <v>GRAD</v>
      </c>
      <c r="D472" s="184" t="str">
        <f>+'Izračun udjela za 2025. (euri)'!E183</f>
        <v>KNIN</v>
      </c>
      <c r="E472" s="185">
        <f>+'Izračun udjela za 2025. (euri)'!BI183</f>
        <v>8.1184695368817505E-3</v>
      </c>
    </row>
    <row r="473" spans="1:5" x14ac:dyDescent="0.25">
      <c r="A473" s="180">
        <v>468</v>
      </c>
      <c r="B473" s="180">
        <f>+'Izračun udjela za 2025. (euri)'!B184</f>
        <v>197</v>
      </c>
      <c r="C473" s="184" t="str">
        <f>+'Izračun udjela za 2025. (euri)'!D184</f>
        <v>GRAD</v>
      </c>
      <c r="D473" s="184" t="str">
        <f>+'Izračun udjela za 2025. (euri)'!E184</f>
        <v>KOMIŽA</v>
      </c>
      <c r="E473" s="185">
        <f>+'Izračun udjela za 2025. (euri)'!BI184</f>
        <v>0</v>
      </c>
    </row>
    <row r="474" spans="1:5" x14ac:dyDescent="0.25">
      <c r="A474" s="180">
        <v>469</v>
      </c>
      <c r="B474" s="180">
        <f>+'Izračun udjela za 2025. (euri)'!B188</f>
        <v>201</v>
      </c>
      <c r="C474" s="184" t="str">
        <f>+'Izračun udjela za 2025. (euri)'!D188</f>
        <v>GRAD</v>
      </c>
      <c r="D474" s="184" t="str">
        <f>+'Izračun udjela za 2025. (euri)'!E188</f>
        <v>KOPRIVNICA</v>
      </c>
      <c r="E474" s="185">
        <f>+'Izračun udjela za 2025. (euri)'!BI188</f>
        <v>0</v>
      </c>
    </row>
    <row r="475" spans="1:5" x14ac:dyDescent="0.25">
      <c r="A475" s="180">
        <v>470</v>
      </c>
      <c r="B475" s="180">
        <f>+'Izračun udjela za 2025. (euri)'!B191</f>
        <v>204</v>
      </c>
      <c r="C475" s="184" t="str">
        <f>+'Izračun udjela za 2025. (euri)'!D191</f>
        <v>GRAD</v>
      </c>
      <c r="D475" s="184" t="str">
        <f>+'Izračun udjela za 2025. (euri)'!E191</f>
        <v>KORČULA</v>
      </c>
      <c r="E475" s="185">
        <f>+'Izračun udjela za 2025. (euri)'!BI191</f>
        <v>9.4513274254449801E-4</v>
      </c>
    </row>
    <row r="476" spans="1:5" x14ac:dyDescent="0.25">
      <c r="A476" s="180">
        <v>471</v>
      </c>
      <c r="B476" s="180">
        <f>+'Izračun udjela za 2025. (euri)'!B195</f>
        <v>209</v>
      </c>
      <c r="C476" s="184" t="str">
        <f>+'Izračun udjela za 2025. (euri)'!D195</f>
        <v>GRAD</v>
      </c>
      <c r="D476" s="184" t="str">
        <f>+'Izračun udjela za 2025. (euri)'!E195</f>
        <v>KRALJEVICA</v>
      </c>
      <c r="E476" s="185">
        <f>+'Izračun udjela za 2025. (euri)'!BI195</f>
        <v>0</v>
      </c>
    </row>
    <row r="477" spans="1:5" x14ac:dyDescent="0.25">
      <c r="A477" s="180">
        <v>472</v>
      </c>
      <c r="B477" s="180">
        <f>+'Izračun udjela za 2025. (euri)'!B196</f>
        <v>211</v>
      </c>
      <c r="C477" s="184" t="str">
        <f>+'Izračun udjela za 2025. (euri)'!D196</f>
        <v>GRAD</v>
      </c>
      <c r="D477" s="184" t="str">
        <f>+'Izračun udjela za 2025. (euri)'!E196</f>
        <v>KRAPINA</v>
      </c>
      <c r="E477" s="185">
        <f>+'Izračun udjela za 2025. (euri)'!BI196</f>
        <v>0</v>
      </c>
    </row>
    <row r="478" spans="1:5" x14ac:dyDescent="0.25">
      <c r="A478" s="180">
        <v>473</v>
      </c>
      <c r="B478" s="180">
        <f>+'Izračun udjela za 2025. (euri)'!B199</f>
        <v>214</v>
      </c>
      <c r="C478" s="184" t="str">
        <f>+'Izračun udjela za 2025. (euri)'!D199</f>
        <v>GRAD</v>
      </c>
      <c r="D478" s="184" t="str">
        <f>+'Izračun udjela za 2025. (euri)'!E199</f>
        <v>KRIŽEVCI</v>
      </c>
      <c r="E478" s="185">
        <f>+'Izračun udjela za 2025. (euri)'!BI199</f>
        <v>5.1402245021813101E-3</v>
      </c>
    </row>
    <row r="479" spans="1:5" x14ac:dyDescent="0.25">
      <c r="A479" s="180">
        <v>474</v>
      </c>
      <c r="B479" s="180">
        <f>+'Izračun udjela za 2025. (euri)'!B200</f>
        <v>215</v>
      </c>
      <c r="C479" s="184" t="str">
        <f>+'Izračun udjela za 2025. (euri)'!D200</f>
        <v>GRAD</v>
      </c>
      <c r="D479" s="184" t="str">
        <f>+'Izračun udjela za 2025. (euri)'!E200</f>
        <v>KRK</v>
      </c>
      <c r="E479" s="185">
        <f>+'Izračun udjela za 2025. (euri)'!BI200</f>
        <v>0</v>
      </c>
    </row>
    <row r="480" spans="1:5" x14ac:dyDescent="0.25">
      <c r="A480" s="180">
        <v>475</v>
      </c>
      <c r="B480" s="180">
        <f>+'Izračun udjela za 2025. (euri)'!B204</f>
        <v>220</v>
      </c>
      <c r="C480" s="184" t="str">
        <f>+'Izračun udjela za 2025. (euri)'!D204</f>
        <v>GRAD</v>
      </c>
      <c r="D480" s="184" t="str">
        <f>+'Izračun udjela za 2025. (euri)'!E204</f>
        <v>KUTINA</v>
      </c>
      <c r="E480" s="185">
        <f>+'Izračun udjela za 2025. (euri)'!BI204</f>
        <v>8.4433421631427696E-3</v>
      </c>
    </row>
    <row r="481" spans="1:5" x14ac:dyDescent="0.25">
      <c r="A481" s="180">
        <v>476</v>
      </c>
      <c r="B481" s="180">
        <f>+'Izračun udjela za 2025. (euri)'!B205</f>
        <v>221</v>
      </c>
      <c r="C481" s="184" t="str">
        <f>+'Izračun udjela za 2025. (euri)'!D205</f>
        <v>GRAD</v>
      </c>
      <c r="D481" s="184" t="str">
        <f>+'Izračun udjela za 2025. (euri)'!E205</f>
        <v>KUTJEVO</v>
      </c>
      <c r="E481" s="185">
        <f>+'Izračun udjela za 2025. (euri)'!BI205</f>
        <v>4.0177553304552999E-3</v>
      </c>
    </row>
    <row r="482" spans="1:5" x14ac:dyDescent="0.25">
      <c r="A482" s="180">
        <v>477</v>
      </c>
      <c r="B482" s="180">
        <f>+'Izračun udjela za 2025. (euri)'!B206</f>
        <v>222</v>
      </c>
      <c r="C482" s="184" t="str">
        <f>+'Izračun udjela za 2025. (euri)'!D206</f>
        <v>GRAD</v>
      </c>
      <c r="D482" s="184" t="str">
        <f>+'Izračun udjela za 2025. (euri)'!E206</f>
        <v>LABIN</v>
      </c>
      <c r="E482" s="185">
        <f>+'Izračun udjela za 2025. (euri)'!BI206</f>
        <v>0</v>
      </c>
    </row>
    <row r="483" spans="1:5" x14ac:dyDescent="0.25">
      <c r="A483" s="180">
        <v>478</v>
      </c>
      <c r="B483" s="180">
        <f>+'Izračun udjela za 2025. (euri)'!B212</f>
        <v>229</v>
      </c>
      <c r="C483" s="184" t="str">
        <f>+'Izračun udjela za 2025. (euri)'!D212</f>
        <v>GRAD</v>
      </c>
      <c r="D483" s="184" t="str">
        <f>+'Izračun udjela za 2025. (euri)'!E212</f>
        <v>LEPOGLAVA</v>
      </c>
      <c r="E483" s="185">
        <f>+'Izračun udjela za 2025. (euri)'!BI212</f>
        <v>3.3249871223271902E-3</v>
      </c>
    </row>
    <row r="484" spans="1:5" x14ac:dyDescent="0.25">
      <c r="A484" s="180">
        <v>479</v>
      </c>
      <c r="B484" s="180">
        <f>+'Izračun udjela za 2025. (euri)'!B214</f>
        <v>231</v>
      </c>
      <c r="C484" s="184" t="str">
        <f>+'Izračun udjela za 2025. (euri)'!D214</f>
        <v>GRAD</v>
      </c>
      <c r="D484" s="184" t="str">
        <f>+'Izračun udjela za 2025. (euri)'!E214</f>
        <v>LIPIK</v>
      </c>
      <c r="E484" s="185">
        <f>+'Izračun udjela za 2025. (euri)'!BI214</f>
        <v>3.64050106236068E-3</v>
      </c>
    </row>
    <row r="485" spans="1:5" x14ac:dyDescent="0.25">
      <c r="A485" s="180">
        <v>480</v>
      </c>
      <c r="B485" s="180">
        <f>+'Izračun udjela za 2025. (euri)'!B224</f>
        <v>244</v>
      </c>
      <c r="C485" s="184" t="str">
        <f>+'Izračun udjela za 2025. (euri)'!D224</f>
        <v>GRAD</v>
      </c>
      <c r="D485" s="184" t="str">
        <f>+'Izračun udjela za 2025. (euri)'!E224</f>
        <v>LUDBREG</v>
      </c>
      <c r="E485" s="185">
        <f>+'Izračun udjela za 2025. (euri)'!BI224</f>
        <v>1.6090281477983599E-3</v>
      </c>
    </row>
    <row r="486" spans="1:5" x14ac:dyDescent="0.25">
      <c r="A486" s="180">
        <v>481</v>
      </c>
      <c r="B486" s="180">
        <f>+'Izračun udjela za 2025. (euri)'!B229</f>
        <v>249</v>
      </c>
      <c r="C486" s="184" t="str">
        <f>+'Izračun udjela za 2025. (euri)'!D229</f>
        <v>GRAD</v>
      </c>
      <c r="D486" s="184" t="str">
        <f>+'Izračun udjela za 2025. (euri)'!E229</f>
        <v>MAKARSKA</v>
      </c>
      <c r="E486" s="185">
        <f>+'Izračun udjela za 2025. (euri)'!BI229</f>
        <v>0</v>
      </c>
    </row>
    <row r="487" spans="1:5" x14ac:dyDescent="0.25">
      <c r="A487" s="180">
        <v>482</v>
      </c>
      <c r="B487" s="180">
        <f>+'Izračun udjela za 2025. (euri)'!B232</f>
        <v>252</v>
      </c>
      <c r="C487" s="184" t="str">
        <f>+'Izračun udjela za 2025. (euri)'!D232</f>
        <v>GRAD</v>
      </c>
      <c r="D487" s="184" t="str">
        <f>+'Izračun udjela za 2025. (euri)'!E232</f>
        <v>MALI LOŠINJ</v>
      </c>
      <c r="E487" s="185">
        <f>+'Izračun udjela za 2025. (euri)'!BI232</f>
        <v>0</v>
      </c>
    </row>
    <row r="488" spans="1:5" x14ac:dyDescent="0.25">
      <c r="A488" s="180">
        <v>483</v>
      </c>
      <c r="B488" s="180">
        <f>+'Izračun udjela za 2025. (euri)'!B242</f>
        <v>264</v>
      </c>
      <c r="C488" s="184" t="str">
        <f>+'Izračun udjela za 2025. (euri)'!D242</f>
        <v>GRAD</v>
      </c>
      <c r="D488" s="184" t="str">
        <f>+'Izračun udjela za 2025. (euri)'!E242</f>
        <v>METKOVIĆ</v>
      </c>
      <c r="E488" s="185">
        <f>+'Izračun udjela za 2025. (euri)'!BI242</f>
        <v>1.03046850127395E-2</v>
      </c>
    </row>
    <row r="489" spans="1:5" x14ac:dyDescent="0.25">
      <c r="A489" s="180">
        <v>484</v>
      </c>
      <c r="B489" s="180">
        <f>+'Izračun udjela za 2025. (euri)'!B252</f>
        <v>276</v>
      </c>
      <c r="C489" s="184" t="str">
        <f>+'Izračun udjela za 2025. (euri)'!D252</f>
        <v>GRAD</v>
      </c>
      <c r="D489" s="184" t="str">
        <f>+'Izračun udjela za 2025. (euri)'!E252</f>
        <v>MURSKO SREDIŠĆE</v>
      </c>
      <c r="E489" s="185">
        <f>+'Izračun udjela za 2025. (euri)'!BI252</f>
        <v>3.08137921372803E-3</v>
      </c>
    </row>
    <row r="490" spans="1:5" x14ac:dyDescent="0.25">
      <c r="A490" s="180">
        <v>485</v>
      </c>
      <c r="B490" s="180">
        <f>+'Izračun udjela za 2025. (euri)'!B253</f>
        <v>278</v>
      </c>
      <c r="C490" s="184" t="str">
        <f>+'Izračun udjela za 2025. (euri)'!D253</f>
        <v>GRAD</v>
      </c>
      <c r="D490" s="184" t="str">
        <f>+'Izračun udjela za 2025. (euri)'!E253</f>
        <v>NAŠICE</v>
      </c>
      <c r="E490" s="185">
        <f>+'Izračun udjela za 2025. (euri)'!BI253</f>
        <v>5.1380185548473897E-3</v>
      </c>
    </row>
    <row r="491" spans="1:5" x14ac:dyDescent="0.25">
      <c r="A491" s="180">
        <v>486</v>
      </c>
      <c r="B491" s="180">
        <f>+'Izračun udjela za 2025. (euri)'!B257</f>
        <v>282</v>
      </c>
      <c r="C491" s="184" t="str">
        <f>+'Izračun udjela za 2025. (euri)'!D257</f>
        <v>GRAD</v>
      </c>
      <c r="D491" s="184" t="str">
        <f>+'Izračun udjela za 2025. (euri)'!E257</f>
        <v>NIN</v>
      </c>
      <c r="E491" s="185">
        <f>+'Izračun udjela za 2025. (euri)'!BI257</f>
        <v>0</v>
      </c>
    </row>
    <row r="492" spans="1:5" x14ac:dyDescent="0.25">
      <c r="A492" s="180">
        <v>487</v>
      </c>
      <c r="B492" s="180">
        <f>+'Izračun udjela za 2025. (euri)'!B259</f>
        <v>284</v>
      </c>
      <c r="C492" s="184" t="str">
        <f>+'Izračun udjela za 2025. (euri)'!D259</f>
        <v>GRAD</v>
      </c>
      <c r="D492" s="184" t="str">
        <f>+'Izračun udjela za 2025. (euri)'!E259</f>
        <v>NOVA GRADIŠKA</v>
      </c>
      <c r="E492" s="185">
        <f>+'Izračun udjela za 2025. (euri)'!BI259</f>
        <v>5.6172560292436302E-3</v>
      </c>
    </row>
    <row r="493" spans="1:5" x14ac:dyDescent="0.25">
      <c r="A493" s="180">
        <v>488</v>
      </c>
      <c r="B493" s="180">
        <f>+'Izračun udjela za 2025. (euri)'!B262</f>
        <v>288</v>
      </c>
      <c r="C493" s="184" t="str">
        <f>+'Izračun udjela za 2025. (euri)'!D262</f>
        <v>GRAD</v>
      </c>
      <c r="D493" s="184" t="str">
        <f>+'Izračun udjela za 2025. (euri)'!E262</f>
        <v>NOVALJA</v>
      </c>
      <c r="E493" s="185">
        <f>+'Izračun udjela za 2025. (euri)'!BI262</f>
        <v>0</v>
      </c>
    </row>
    <row r="494" spans="1:5" x14ac:dyDescent="0.25">
      <c r="A494" s="180">
        <v>489</v>
      </c>
      <c r="B494" s="180">
        <f>+'Izračun udjela za 2025. (euri)'!B263</f>
        <v>289</v>
      </c>
      <c r="C494" s="184" t="str">
        <f>+'Izračun udjela za 2025. (euri)'!D263</f>
        <v>GRAD</v>
      </c>
      <c r="D494" s="184" t="str">
        <f>+'Izračun udjela za 2025. (euri)'!E263</f>
        <v>NOVI MAROF</v>
      </c>
      <c r="E494" s="185">
        <f>+'Izračun udjela za 2025. (euri)'!BI263</f>
        <v>4.7875281199837201E-3</v>
      </c>
    </row>
    <row r="495" spans="1:5" x14ac:dyDescent="0.25">
      <c r="A495" s="180">
        <v>490</v>
      </c>
      <c r="B495" s="180">
        <f>+'Izračun udjela za 2025. (euri)'!B264</f>
        <v>290</v>
      </c>
      <c r="C495" s="184" t="str">
        <f>+'Izračun udjela za 2025. (euri)'!D264</f>
        <v>GRAD</v>
      </c>
      <c r="D495" s="184" t="str">
        <f>+'Izračun udjela za 2025. (euri)'!E264</f>
        <v>NOVI VINODOLSKI</v>
      </c>
      <c r="E495" s="185">
        <f>+'Izračun udjela za 2025. (euri)'!BI264</f>
        <v>0</v>
      </c>
    </row>
    <row r="496" spans="1:5" x14ac:dyDescent="0.25">
      <c r="A496" s="180">
        <v>491</v>
      </c>
      <c r="B496" s="180">
        <f>+'Izračun udjela za 2025. (euri)'!B265</f>
        <v>291</v>
      </c>
      <c r="C496" s="184" t="str">
        <f>+'Izračun udjela za 2025. (euri)'!D265</f>
        <v>GRAD</v>
      </c>
      <c r="D496" s="184" t="str">
        <f>+'Izračun udjela za 2025. (euri)'!E265</f>
        <v>NOVIGRAD</v>
      </c>
      <c r="E496" s="185">
        <f>+'Izračun udjela za 2025. (euri)'!BI265</f>
        <v>0</v>
      </c>
    </row>
    <row r="497" spans="1:5" x14ac:dyDescent="0.25">
      <c r="A497" s="180">
        <v>492</v>
      </c>
      <c r="B497" s="180">
        <f>+'Izračun udjela za 2025. (euri)'!B267</f>
        <v>293</v>
      </c>
      <c r="C497" s="184" t="str">
        <f>+'Izračun udjela za 2025. (euri)'!D267</f>
        <v>GRAD</v>
      </c>
      <c r="D497" s="184" t="str">
        <f>+'Izračun udjela za 2025. (euri)'!E267</f>
        <v>NOVSKA</v>
      </c>
      <c r="E497" s="185">
        <f>+'Izračun udjela za 2025. (euri)'!BI267</f>
        <v>6.8976015658199401E-3</v>
      </c>
    </row>
    <row r="498" spans="1:5" x14ac:dyDescent="0.25">
      <c r="A498" s="180">
        <v>493</v>
      </c>
      <c r="B498" s="180">
        <f>+'Izračun udjela za 2025. (euri)'!B270</f>
        <v>296</v>
      </c>
      <c r="C498" s="184" t="str">
        <f>+'Izračun udjela za 2025. (euri)'!D270</f>
        <v>GRAD</v>
      </c>
      <c r="D498" s="184" t="str">
        <f>+'Izračun udjela za 2025. (euri)'!E270</f>
        <v>OBROVAC</v>
      </c>
      <c r="E498" s="185">
        <f>+'Izračun udjela za 2025. (euri)'!BI270</f>
        <v>1.4973041968252901E-3</v>
      </c>
    </row>
    <row r="499" spans="1:5" x14ac:dyDescent="0.25">
      <c r="A499" s="180">
        <v>494</v>
      </c>
      <c r="B499" s="180">
        <f>+'Izračun udjela za 2025. (euri)'!B271</f>
        <v>297</v>
      </c>
      <c r="C499" s="184" t="str">
        <f>+'Izračun udjela za 2025. (euri)'!D271</f>
        <v>GRAD</v>
      </c>
      <c r="D499" s="184" t="str">
        <f>+'Izračun udjela za 2025. (euri)'!E271</f>
        <v>OGULIN</v>
      </c>
      <c r="E499" s="185">
        <f>+'Izračun udjela za 2025. (euri)'!BI271</f>
        <v>4.4925982913186198E-3</v>
      </c>
    </row>
    <row r="500" spans="1:5" x14ac:dyDescent="0.25">
      <c r="A500" s="180">
        <v>495</v>
      </c>
      <c r="B500" s="180">
        <f>+'Izračun udjela za 2025. (euri)'!B274</f>
        <v>300</v>
      </c>
      <c r="C500" s="184" t="str">
        <f>+'Izračun udjela za 2025. (euri)'!D274</f>
        <v>GRAD</v>
      </c>
      <c r="D500" s="184" t="str">
        <f>+'Izračun udjela za 2025. (euri)'!E274</f>
        <v>OMIŠ</v>
      </c>
      <c r="E500" s="185">
        <f>+'Izračun udjela za 2025. (euri)'!BI274</f>
        <v>7.6637648562527896E-4</v>
      </c>
    </row>
    <row r="501" spans="1:5" x14ac:dyDescent="0.25">
      <c r="A501" s="180">
        <v>496</v>
      </c>
      <c r="B501" s="180">
        <f>+'Izračun udjela za 2025. (euri)'!B276</f>
        <v>302</v>
      </c>
      <c r="C501" s="184" t="str">
        <f>+'Izračun udjela za 2025. (euri)'!D276</f>
        <v>GRAD</v>
      </c>
      <c r="D501" s="184" t="str">
        <f>+'Izračun udjela za 2025. (euri)'!E276</f>
        <v>OPATIJA</v>
      </c>
      <c r="E501" s="185">
        <f>+'Izračun udjela za 2025. (euri)'!BI276</f>
        <v>0</v>
      </c>
    </row>
    <row r="502" spans="1:5" x14ac:dyDescent="0.25">
      <c r="A502" s="180">
        <v>497</v>
      </c>
      <c r="B502" s="180">
        <f>+'Izračun udjela za 2025. (euri)'!B279</f>
        <v>306</v>
      </c>
      <c r="C502" s="184" t="str">
        <f>+'Izračun udjela za 2025. (euri)'!D279</f>
        <v>GRAD</v>
      </c>
      <c r="D502" s="184" t="str">
        <f>+'Izračun udjela za 2025. (euri)'!E279</f>
        <v>OPUZEN</v>
      </c>
      <c r="E502" s="185">
        <f>+'Izračun udjela za 2025. (euri)'!BI279</f>
        <v>1.9469456674547699E-3</v>
      </c>
    </row>
    <row r="503" spans="1:5" x14ac:dyDescent="0.25">
      <c r="A503" s="180">
        <v>498</v>
      </c>
      <c r="B503" s="180">
        <f>+'Izračun udjela za 2025. (euri)'!B280</f>
        <v>307</v>
      </c>
      <c r="C503" s="184" t="str">
        <f>+'Izračun udjela za 2025. (euri)'!D280</f>
        <v>GRAD</v>
      </c>
      <c r="D503" s="184" t="str">
        <f>+'Izračun udjela za 2025. (euri)'!E280</f>
        <v>ORAHOVICA</v>
      </c>
      <c r="E503" s="185">
        <f>+'Izračun udjela za 2025. (euri)'!BI280</f>
        <v>2.4083661724659802E-3</v>
      </c>
    </row>
    <row r="504" spans="1:5" x14ac:dyDescent="0.25">
      <c r="A504" s="180">
        <v>499</v>
      </c>
      <c r="B504" s="180">
        <f>+'Izračun udjela za 2025. (euri)'!B284</f>
        <v>311</v>
      </c>
      <c r="C504" s="184" t="str">
        <f>+'Izračun udjela za 2025. (euri)'!D284</f>
        <v>GRAD</v>
      </c>
      <c r="D504" s="184" t="str">
        <f>+'Izračun udjela za 2025. (euri)'!E284</f>
        <v>OROSLAVJE</v>
      </c>
      <c r="E504" s="185">
        <f>+'Izračun udjela za 2025. (euri)'!BI284</f>
        <v>0</v>
      </c>
    </row>
    <row r="505" spans="1:5" x14ac:dyDescent="0.25">
      <c r="A505" s="180">
        <v>500</v>
      </c>
      <c r="B505" s="180">
        <f>+'Izračun udjela za 2025. (euri)'!B285</f>
        <v>312</v>
      </c>
      <c r="C505" s="184" t="str">
        <f>+'Izračun udjela za 2025. (euri)'!D285</f>
        <v>GRAD</v>
      </c>
      <c r="D505" s="184" t="str">
        <f>+'Izračun udjela za 2025. (euri)'!E285</f>
        <v>OSIJEK</v>
      </c>
      <c r="E505" s="185">
        <f>+'Izračun udjela za 2025. (euri)'!BI285</f>
        <v>0</v>
      </c>
    </row>
    <row r="506" spans="1:5" x14ac:dyDescent="0.25">
      <c r="A506" s="180">
        <v>501</v>
      </c>
      <c r="B506" s="180">
        <f>+'Izračun udjela za 2025. (euri)'!B286</f>
        <v>313</v>
      </c>
      <c r="C506" s="184" t="str">
        <f>+'Izračun udjela za 2025. (euri)'!D286</f>
        <v>GRAD</v>
      </c>
      <c r="D506" s="184" t="str">
        <f>+'Izračun udjela za 2025. (euri)'!E286</f>
        <v>OTOČAC</v>
      </c>
      <c r="E506" s="185">
        <f>+'Izračun udjela za 2025. (euri)'!BI286</f>
        <v>4.3862345869078801E-3</v>
      </c>
    </row>
    <row r="507" spans="1:5" x14ac:dyDescent="0.25">
      <c r="A507" s="180">
        <v>502</v>
      </c>
      <c r="B507" s="180">
        <f>+'Izračun udjela za 2025. (euri)'!B480</f>
        <v>535</v>
      </c>
      <c r="C507" s="184" t="str">
        <f>+'Izračun udjela za 2025. (euri)'!D480</f>
        <v>GRAD</v>
      </c>
      <c r="D507" s="184" t="str">
        <f>+'Izračun udjela za 2025. (euri)'!E480</f>
        <v>OTOK.</v>
      </c>
      <c r="E507" s="185">
        <f>+'Izračun udjela za 2025. (euri)'!BI480</f>
        <v>3.72495122463723E-3</v>
      </c>
    </row>
    <row r="508" spans="1:5" x14ac:dyDescent="0.25">
      <c r="A508" s="180">
        <v>503</v>
      </c>
      <c r="B508" s="180">
        <f>+'Izračun udjela za 2025. (euri)'!B288</f>
        <v>315</v>
      </c>
      <c r="C508" s="184" t="str">
        <f>+'Izračun udjela za 2025. (euri)'!D288</f>
        <v>GRAD</v>
      </c>
      <c r="D508" s="184" t="str">
        <f>+'Izračun udjela za 2025. (euri)'!E288</f>
        <v>OZALJ</v>
      </c>
      <c r="E508" s="185">
        <f>+'Izračun udjela za 2025. (euri)'!BI288</f>
        <v>0</v>
      </c>
    </row>
    <row r="509" spans="1:5" x14ac:dyDescent="0.25">
      <c r="A509" s="180">
        <v>504</v>
      </c>
      <c r="B509" s="180">
        <f>+'Izračun udjela za 2025. (euri)'!B289</f>
        <v>316</v>
      </c>
      <c r="C509" s="184" t="str">
        <f>+'Izračun udjela za 2025. (euri)'!D289</f>
        <v>GRAD</v>
      </c>
      <c r="D509" s="184" t="str">
        <f>+'Izračun udjela za 2025. (euri)'!E289</f>
        <v>PAG</v>
      </c>
      <c r="E509" s="185">
        <f>+'Izračun udjela za 2025. (euri)'!BI289</f>
        <v>0</v>
      </c>
    </row>
    <row r="510" spans="1:5" x14ac:dyDescent="0.25">
      <c r="A510" s="180">
        <v>505</v>
      </c>
      <c r="B510" s="180">
        <f>+'Izračun udjela za 2025. (euri)'!B291</f>
        <v>318</v>
      </c>
      <c r="C510" s="184" t="str">
        <f>+'Izračun udjela za 2025. (euri)'!D291</f>
        <v>GRAD</v>
      </c>
      <c r="D510" s="184" t="str">
        <f>+'Izračun udjela za 2025. (euri)'!E291</f>
        <v>PAKRAC</v>
      </c>
      <c r="E510" s="185">
        <f>+'Izračun udjela za 2025. (euri)'!BI291</f>
        <v>4.3792178830239703E-3</v>
      </c>
    </row>
    <row r="511" spans="1:5" x14ac:dyDescent="0.25">
      <c r="A511" s="180">
        <v>506</v>
      </c>
      <c r="B511" s="180">
        <f>+'Izračun udjela za 2025. (euri)'!B293</f>
        <v>321</v>
      </c>
      <c r="C511" s="184" t="str">
        <f>+'Izračun udjela za 2025. (euri)'!D293</f>
        <v>GRAD</v>
      </c>
      <c r="D511" s="184" t="str">
        <f>+'Izračun udjela za 2025. (euri)'!E293</f>
        <v>PAZIN</v>
      </c>
      <c r="E511" s="185">
        <f>+'Izračun udjela za 2025. (euri)'!BI293</f>
        <v>0</v>
      </c>
    </row>
    <row r="512" spans="1:5" x14ac:dyDescent="0.25">
      <c r="A512" s="180">
        <v>507</v>
      </c>
      <c r="B512" s="180">
        <f>+'Izračun udjela za 2025. (euri)'!B299</f>
        <v>328</v>
      </c>
      <c r="C512" s="184" t="str">
        <f>+'Izračun udjela za 2025. (euri)'!D299</f>
        <v>GRAD</v>
      </c>
      <c r="D512" s="184" t="str">
        <f>+'Izračun udjela za 2025. (euri)'!E299</f>
        <v>PETRINJA</v>
      </c>
      <c r="E512" s="185">
        <f>+'Izračun udjela za 2025. (euri)'!BI299</f>
        <v>9.2160303115290197E-3</v>
      </c>
    </row>
    <row r="513" spans="1:5" x14ac:dyDescent="0.25">
      <c r="A513" s="180">
        <v>508</v>
      </c>
      <c r="B513" s="180">
        <f>+'Izračun udjela za 2025. (euri)'!B305</f>
        <v>334</v>
      </c>
      <c r="C513" s="184" t="str">
        <f>+'Izračun udjela za 2025. (euri)'!D305</f>
        <v>GRAD</v>
      </c>
      <c r="D513" s="184" t="str">
        <f>+'Izračun udjela za 2025. (euri)'!E305</f>
        <v>PLETERNICA</v>
      </c>
      <c r="E513" s="185">
        <f>+'Izračun udjela za 2025. (euri)'!BI305</f>
        <v>7.5898137534514904E-3</v>
      </c>
    </row>
    <row r="514" spans="1:5" x14ac:dyDescent="0.25">
      <c r="A514" s="180">
        <v>509</v>
      </c>
      <c r="B514" s="180">
        <f>+'Izračun udjela za 2025. (euri)'!B306</f>
        <v>335</v>
      </c>
      <c r="C514" s="184" t="str">
        <f>+'Izračun udjela za 2025. (euri)'!D306</f>
        <v>GRAD</v>
      </c>
      <c r="D514" s="184" t="str">
        <f>+'Izračun udjela za 2025. (euri)'!E306</f>
        <v>PLOČE</v>
      </c>
      <c r="E514" s="185">
        <f>+'Izračun udjela za 2025. (euri)'!BI306</f>
        <v>3.4192464988904601E-3</v>
      </c>
    </row>
    <row r="515" spans="1:5" x14ac:dyDescent="0.25">
      <c r="A515" s="180">
        <v>510</v>
      </c>
      <c r="B515" s="180">
        <f>+'Izračun udjela za 2025. (euri)'!B317</f>
        <v>347</v>
      </c>
      <c r="C515" s="184" t="str">
        <f>+'Izračun udjela za 2025. (euri)'!D317</f>
        <v>GRAD</v>
      </c>
      <c r="D515" s="184" t="str">
        <f>+'Izračun udjela za 2025. (euri)'!E317</f>
        <v>POPOVAČA</v>
      </c>
      <c r="E515" s="185">
        <f>+'Izračun udjela za 2025. (euri)'!BI317</f>
        <v>5.3640486856045798E-3</v>
      </c>
    </row>
    <row r="516" spans="1:5" x14ac:dyDescent="0.25">
      <c r="A516" s="180">
        <v>511</v>
      </c>
      <c r="B516" s="180">
        <f>+'Izračun udjela za 2025. (euri)'!B318</f>
        <v>348</v>
      </c>
      <c r="C516" s="184" t="str">
        <f>+'Izračun udjela za 2025. (euri)'!D318</f>
        <v>GRAD</v>
      </c>
      <c r="D516" s="184" t="str">
        <f>+'Izračun udjela za 2025. (euri)'!E318</f>
        <v>POREČ</v>
      </c>
      <c r="E516" s="185">
        <f>+'Izračun udjela za 2025. (euri)'!BI318</f>
        <v>0</v>
      </c>
    </row>
    <row r="517" spans="1:5" x14ac:dyDescent="0.25">
      <c r="A517" s="180">
        <v>512</v>
      </c>
      <c r="B517" s="180">
        <f>+'Izračun udjela za 2025. (euri)'!B321</f>
        <v>351</v>
      </c>
      <c r="C517" s="184" t="str">
        <f>+'Izračun udjela za 2025. (euri)'!D321</f>
        <v>GRAD</v>
      </c>
      <c r="D517" s="184" t="str">
        <f>+'Izračun udjela za 2025. (euri)'!E321</f>
        <v>POŽEGA</v>
      </c>
      <c r="E517" s="185">
        <f>+'Izračun udjela za 2025. (euri)'!BI321</f>
        <v>6.9065947961037899E-3</v>
      </c>
    </row>
    <row r="518" spans="1:5" x14ac:dyDescent="0.25">
      <c r="A518" s="180">
        <v>513</v>
      </c>
      <c r="B518" s="180">
        <f>+'Izračun udjela za 2025. (euri)'!B322</f>
        <v>352</v>
      </c>
      <c r="C518" s="184" t="str">
        <f>+'Izračun udjela za 2025. (euri)'!D322</f>
        <v>GRAD</v>
      </c>
      <c r="D518" s="184" t="str">
        <f>+'Izračun udjela za 2025. (euri)'!E322</f>
        <v>PREGRADA</v>
      </c>
      <c r="E518" s="185">
        <f>+'Izračun udjela za 2025. (euri)'!BI322</f>
        <v>1.38255497392156E-3</v>
      </c>
    </row>
    <row r="519" spans="1:5" x14ac:dyDescent="0.25">
      <c r="A519" s="180">
        <v>514</v>
      </c>
      <c r="B519" s="180">
        <f>+'Izračun udjela za 2025. (euri)'!B324</f>
        <v>355</v>
      </c>
      <c r="C519" s="184" t="str">
        <f>+'Izračun udjela za 2025. (euri)'!D324</f>
        <v>GRAD</v>
      </c>
      <c r="D519" s="184" t="str">
        <f>+'Izračun udjela za 2025. (euri)'!E324</f>
        <v>PRELOG</v>
      </c>
      <c r="E519" s="185">
        <f>+'Izračun udjela za 2025. (euri)'!BI324</f>
        <v>1.20919392677249E-3</v>
      </c>
    </row>
    <row r="520" spans="1:5" x14ac:dyDescent="0.25">
      <c r="A520" s="180">
        <v>515</v>
      </c>
      <c r="B520" s="180">
        <f>+'Izračun udjela za 2025. (euri)'!B328</f>
        <v>359</v>
      </c>
      <c r="C520" s="184" t="str">
        <f>+'Izračun udjela za 2025. (euri)'!D328</f>
        <v>GRAD</v>
      </c>
      <c r="D520" s="184" t="str">
        <f>+'Izračun udjela za 2025. (euri)'!E328</f>
        <v>PULA</v>
      </c>
      <c r="E520" s="185">
        <f>+'Izračun udjela za 2025. (euri)'!BI328</f>
        <v>0</v>
      </c>
    </row>
    <row r="521" spans="1:5" x14ac:dyDescent="0.25">
      <c r="A521" s="180">
        <v>516</v>
      </c>
      <c r="B521" s="180">
        <f>+'Izračun udjela za 2025. (euri)'!B332</f>
        <v>363</v>
      </c>
      <c r="C521" s="184" t="str">
        <f>+'Izračun udjela za 2025. (euri)'!D332</f>
        <v>GRAD</v>
      </c>
      <c r="D521" s="184" t="str">
        <f>+'Izračun udjela za 2025. (euri)'!E332</f>
        <v>RAB</v>
      </c>
      <c r="E521" s="185">
        <f>+'Izračun udjela za 2025. (euri)'!BI332</f>
        <v>0</v>
      </c>
    </row>
    <row r="522" spans="1:5" x14ac:dyDescent="0.25">
      <c r="A522" s="180">
        <v>517</v>
      </c>
      <c r="B522" s="180">
        <f>+'Izračun udjela za 2025. (euri)'!B340</f>
        <v>373</v>
      </c>
      <c r="C522" s="184" t="str">
        <f>+'Izračun udjela za 2025. (euri)'!D340</f>
        <v>GRAD</v>
      </c>
      <c r="D522" s="184" t="str">
        <f>+'Izračun udjela za 2025. (euri)'!E340</f>
        <v>RIJEKA</v>
      </c>
      <c r="E522" s="185">
        <f>+'Izračun udjela za 2025. (euri)'!BI340</f>
        <v>0</v>
      </c>
    </row>
    <row r="523" spans="1:5" x14ac:dyDescent="0.25">
      <c r="A523" s="180">
        <v>518</v>
      </c>
      <c r="B523" s="180">
        <f>+'Izračun udjela za 2025. (euri)'!B341</f>
        <v>374</v>
      </c>
      <c r="C523" s="184" t="str">
        <f>+'Izračun udjela za 2025. (euri)'!D341</f>
        <v>GRAD</v>
      </c>
      <c r="D523" s="184" t="str">
        <f>+'Izračun udjela za 2025. (euri)'!E341</f>
        <v>ROVINJ</v>
      </c>
      <c r="E523" s="185">
        <f>+'Izračun udjela za 2025. (euri)'!BI341</f>
        <v>0</v>
      </c>
    </row>
    <row r="524" spans="1:5" x14ac:dyDescent="0.25">
      <c r="A524" s="180">
        <v>519</v>
      </c>
      <c r="B524" s="180">
        <f>+'Izračun udjela za 2025. (euri)'!B347</f>
        <v>380</v>
      </c>
      <c r="C524" s="184" t="str">
        <f>+'Izračun udjela za 2025. (euri)'!D347</f>
        <v>GRAD</v>
      </c>
      <c r="D524" s="184" t="str">
        <f>+'Izračun udjela za 2025. (euri)'!E347</f>
        <v>SAMOBOR</v>
      </c>
      <c r="E524" s="185">
        <f>+'Izračun udjela za 2025. (euri)'!BI347</f>
        <v>0</v>
      </c>
    </row>
    <row r="525" spans="1:5" x14ac:dyDescent="0.25">
      <c r="A525" s="180">
        <v>520</v>
      </c>
      <c r="B525" s="180">
        <f>+'Izračun udjela za 2025. (euri)'!B353</f>
        <v>387</v>
      </c>
      <c r="C525" s="184" t="str">
        <f>+'Izračun udjela za 2025. (euri)'!D353</f>
        <v>GRAD</v>
      </c>
      <c r="D525" s="184" t="str">
        <f>+'Izračun udjela za 2025. (euri)'!E353</f>
        <v>SENJ</v>
      </c>
      <c r="E525" s="185">
        <f>+'Izračun udjela za 2025. (euri)'!BI353</f>
        <v>1.92032404807627E-4</v>
      </c>
    </row>
    <row r="526" spans="1:5" x14ac:dyDescent="0.25">
      <c r="A526" s="180">
        <v>521</v>
      </c>
      <c r="B526" s="180">
        <f>+'Izračun udjela za 2025. (euri)'!B355</f>
        <v>389</v>
      </c>
      <c r="C526" s="184" t="str">
        <f>+'Izračun udjela za 2025. (euri)'!D355</f>
        <v>GRAD</v>
      </c>
      <c r="D526" s="184" t="str">
        <f>+'Izračun udjela za 2025. (euri)'!E355</f>
        <v>SINJ</v>
      </c>
      <c r="E526" s="185">
        <f>+'Izračun udjela za 2025. (euri)'!BI355</f>
        <v>1.2735843052349601E-2</v>
      </c>
    </row>
    <row r="527" spans="1:5" x14ac:dyDescent="0.25">
      <c r="A527" s="180">
        <v>522</v>
      </c>
      <c r="B527" s="180">
        <f>+'Izračun udjela za 2025. (euri)'!B357</f>
        <v>391</v>
      </c>
      <c r="C527" s="184" t="str">
        <f>+'Izračun udjela za 2025. (euri)'!D357</f>
        <v>GRAD</v>
      </c>
      <c r="D527" s="184" t="str">
        <f>+'Izračun udjela za 2025. (euri)'!E357</f>
        <v>SISAK</v>
      </c>
      <c r="E527" s="185">
        <f>+'Izračun udjela za 2025. (euri)'!BI357</f>
        <v>6.3759018030048803E-3</v>
      </c>
    </row>
    <row r="528" spans="1:5" x14ac:dyDescent="0.25">
      <c r="A528" s="180">
        <v>523</v>
      </c>
      <c r="B528" s="180">
        <f>+'Izračun udjela za 2025. (euri)'!B359</f>
        <v>394</v>
      </c>
      <c r="C528" s="184" t="str">
        <f>+'Izračun udjela za 2025. (euri)'!D359</f>
        <v>GRAD</v>
      </c>
      <c r="D528" s="184" t="str">
        <f>+'Izračun udjela za 2025. (euri)'!E359</f>
        <v>SKRADIN</v>
      </c>
      <c r="E528" s="185">
        <f>+'Izračun udjela za 2025. (euri)'!BI359</f>
        <v>2.2394644664643099E-3</v>
      </c>
    </row>
    <row r="529" spans="1:5" x14ac:dyDescent="0.25">
      <c r="A529" s="180">
        <v>524</v>
      </c>
      <c r="B529" s="180">
        <f>+'Izračun udjela za 2025. (euri)'!B360</f>
        <v>395</v>
      </c>
      <c r="C529" s="184" t="str">
        <f>+'Izračun udjela za 2025. (euri)'!D360</f>
        <v>GRAD</v>
      </c>
      <c r="D529" s="184" t="str">
        <f>+'Izračun udjela za 2025. (euri)'!E360</f>
        <v>SLATINA</v>
      </c>
      <c r="E529" s="185">
        <f>+'Izračun udjela za 2025. (euri)'!BI360</f>
        <v>7.4747448382281104E-3</v>
      </c>
    </row>
    <row r="530" spans="1:5" x14ac:dyDescent="0.25">
      <c r="A530" s="180">
        <v>525</v>
      </c>
      <c r="B530" s="180">
        <f>+'Izračun udjela za 2025. (euri)'!B361</f>
        <v>396</v>
      </c>
      <c r="C530" s="184" t="str">
        <f>+'Izračun udjela za 2025. (euri)'!D361</f>
        <v>GRAD</v>
      </c>
      <c r="D530" s="184" t="str">
        <f>+'Izračun udjela za 2025. (euri)'!E361</f>
        <v>SLAVONSKI BROD</v>
      </c>
      <c r="E530" s="185">
        <f>+'Izračun udjela za 2025. (euri)'!BI361</f>
        <v>1.56201977581967E-2</v>
      </c>
    </row>
    <row r="531" spans="1:5" x14ac:dyDescent="0.25">
      <c r="A531" s="180">
        <v>526</v>
      </c>
      <c r="B531" s="180">
        <f>+'Izračun udjela za 2025. (euri)'!B364</f>
        <v>400</v>
      </c>
      <c r="C531" s="184" t="str">
        <f>+'Izračun udjela za 2025. (euri)'!D364</f>
        <v>GRAD</v>
      </c>
      <c r="D531" s="184" t="str">
        <f>+'Izračun udjela za 2025. (euri)'!E364</f>
        <v>SLUNJ</v>
      </c>
      <c r="E531" s="185">
        <f>+'Izračun udjela za 2025. (euri)'!BI364</f>
        <v>2.2728785680628701E-3</v>
      </c>
    </row>
    <row r="532" spans="1:5" x14ac:dyDescent="0.25">
      <c r="A532" s="180">
        <v>527</v>
      </c>
      <c r="B532" s="180">
        <f>+'Izračun udjela za 2025. (euri)'!B367</f>
        <v>406</v>
      </c>
      <c r="C532" s="184" t="str">
        <f>+'Izračun udjela za 2025. (euri)'!D367</f>
        <v>GRAD</v>
      </c>
      <c r="D532" s="184" t="str">
        <f>+'Izračun udjela za 2025. (euri)'!E367</f>
        <v>SOLIN</v>
      </c>
      <c r="E532" s="185">
        <f>+'Izračun udjela za 2025. (euri)'!BI367</f>
        <v>7.2169419426112496E-3</v>
      </c>
    </row>
    <row r="533" spans="1:5" x14ac:dyDescent="0.25">
      <c r="A533" s="180">
        <v>528</v>
      </c>
      <c r="B533" s="180">
        <f>+'Izračun udjela za 2025. (euri)'!B369</f>
        <v>409</v>
      </c>
      <c r="C533" s="184" t="str">
        <f>+'Izračun udjela za 2025. (euri)'!D369</f>
        <v>GRAD</v>
      </c>
      <c r="D533" s="184" t="str">
        <f>+'Izračun udjela za 2025. (euri)'!E369</f>
        <v>SPLIT</v>
      </c>
      <c r="E533" s="185">
        <f>+'Izračun udjela za 2025. (euri)'!BI369</f>
        <v>0</v>
      </c>
    </row>
    <row r="534" spans="1:5" x14ac:dyDescent="0.25">
      <c r="A534" s="180">
        <v>529</v>
      </c>
      <c r="B534" s="180">
        <f>+'Izračun udjela za 2025. (euri)'!B373</f>
        <v>413</v>
      </c>
      <c r="C534" s="184" t="str">
        <f>+'Izračun udjela za 2025. (euri)'!D373</f>
        <v>GRAD</v>
      </c>
      <c r="D534" s="184" t="str">
        <f>+'Izračun udjela za 2025. (euri)'!E373</f>
        <v>STARI GRAD</v>
      </c>
      <c r="E534" s="185">
        <f>+'Izračun udjela za 2025. (euri)'!BI373</f>
        <v>0</v>
      </c>
    </row>
    <row r="535" spans="1:5" x14ac:dyDescent="0.25">
      <c r="A535" s="180">
        <v>530</v>
      </c>
      <c r="B535" s="180">
        <f>+'Izračun udjela za 2025. (euri)'!B385</f>
        <v>427</v>
      </c>
      <c r="C535" s="184" t="str">
        <f>+'Izračun udjela za 2025. (euri)'!D385</f>
        <v>GRAD</v>
      </c>
      <c r="D535" s="184" t="str">
        <f>+'Izračun udjela za 2025. (euri)'!E385</f>
        <v>SUPETAR</v>
      </c>
      <c r="E535" s="185">
        <f>+'Izračun udjela za 2025. (euri)'!BI385</f>
        <v>0</v>
      </c>
    </row>
    <row r="536" spans="1:5" x14ac:dyDescent="0.25">
      <c r="A536" s="180">
        <v>531</v>
      </c>
      <c r="B536" s="180">
        <f>+'Izračun udjela za 2025. (euri)'!B393</f>
        <v>436</v>
      </c>
      <c r="C536" s="184" t="str">
        <f>+'Izračun udjela za 2025. (euri)'!D393</f>
        <v>GRAD</v>
      </c>
      <c r="D536" s="184" t="str">
        <f>+'Izračun udjela za 2025. (euri)'!E393</f>
        <v>SVETA NEDJELJA</v>
      </c>
      <c r="E536" s="185">
        <f>+'Izračun udjela za 2025. (euri)'!BI393</f>
        <v>0</v>
      </c>
    </row>
    <row r="537" spans="1:5" x14ac:dyDescent="0.25">
      <c r="A537" s="180">
        <v>532</v>
      </c>
      <c r="B537" s="180">
        <f>+'Izračun udjela za 2025. (euri)'!B387</f>
        <v>429</v>
      </c>
      <c r="C537" s="184" t="str">
        <f>+'Izračun udjela za 2025. (euri)'!D387</f>
        <v>GRAD</v>
      </c>
      <c r="D537" s="184" t="str">
        <f>+'Izračun udjela za 2025. (euri)'!E387</f>
        <v>SVETI IVAN ZELINA</v>
      </c>
      <c r="E537" s="185">
        <f>+'Izračun udjela za 2025. (euri)'!BI387</f>
        <v>3.7662793940028299E-3</v>
      </c>
    </row>
    <row r="538" spans="1:5" x14ac:dyDescent="0.25">
      <c r="A538" s="180">
        <v>533</v>
      </c>
      <c r="B538" s="180">
        <f>+'Izračun udjela za 2025. (euri)'!B401</f>
        <v>444</v>
      </c>
      <c r="C538" s="184" t="str">
        <f>+'Izračun udjela za 2025. (euri)'!D401</f>
        <v>GRAD</v>
      </c>
      <c r="D538" s="184" t="str">
        <f>+'Izračun udjela za 2025. (euri)'!E401</f>
        <v>ŠIBENIK</v>
      </c>
      <c r="E538" s="185">
        <f>+'Izračun udjela za 2025. (euri)'!BI401</f>
        <v>1.9612542848978501E-3</v>
      </c>
    </row>
    <row r="539" spans="1:5" x14ac:dyDescent="0.25">
      <c r="A539" s="180">
        <v>534</v>
      </c>
      <c r="B539" s="180">
        <f>+'Izračun udjela za 2025. (euri)'!B414</f>
        <v>460</v>
      </c>
      <c r="C539" s="184" t="str">
        <f>+'Izračun udjela za 2025. (euri)'!D414</f>
        <v>GRAD</v>
      </c>
      <c r="D539" s="184" t="str">
        <f>+'Izračun udjela za 2025. (euri)'!E414</f>
        <v>TRILJ</v>
      </c>
      <c r="E539" s="185">
        <f>+'Izračun udjela za 2025. (euri)'!BI414</f>
        <v>6.2076143643955304E-3</v>
      </c>
    </row>
    <row r="540" spans="1:5" x14ac:dyDescent="0.25">
      <c r="A540" s="180">
        <v>535</v>
      </c>
      <c r="B540" s="180">
        <f>+'Izračun udjela za 2025. (euri)'!B417</f>
        <v>463</v>
      </c>
      <c r="C540" s="184" t="str">
        <f>+'Izračun udjela za 2025. (euri)'!D417</f>
        <v>GRAD</v>
      </c>
      <c r="D540" s="184" t="str">
        <f>+'Izračun udjela za 2025. (euri)'!E417</f>
        <v>TROGIR</v>
      </c>
      <c r="E540" s="185">
        <f>+'Izračun udjela za 2025. (euri)'!BI417</f>
        <v>8.0838907485403699E-4</v>
      </c>
    </row>
    <row r="541" spans="1:5" x14ac:dyDescent="0.25">
      <c r="A541" s="180">
        <v>536</v>
      </c>
      <c r="B541" s="180">
        <f>+'Izračun udjela za 2025. (euri)'!B421</f>
        <v>468</v>
      </c>
      <c r="C541" s="184" t="str">
        <f>+'Izračun udjela za 2025. (euri)'!D421</f>
        <v>GRAD</v>
      </c>
      <c r="D541" s="184" t="str">
        <f>+'Izračun udjela za 2025. (euri)'!E421</f>
        <v>UMAG</v>
      </c>
      <c r="E541" s="185">
        <f>+'Izračun udjela za 2025. (euri)'!BI421</f>
        <v>0</v>
      </c>
    </row>
    <row r="542" spans="1:5" x14ac:dyDescent="0.25">
      <c r="A542" s="180">
        <v>537</v>
      </c>
      <c r="B542" s="180">
        <f>+'Izračun udjela za 2025. (euri)'!B423</f>
        <v>471</v>
      </c>
      <c r="C542" s="184" t="str">
        <f>+'Izračun udjela za 2025. (euri)'!D423</f>
        <v>GRAD</v>
      </c>
      <c r="D542" s="184" t="str">
        <f>+'Izračun udjela za 2025. (euri)'!E423</f>
        <v>VALPOVO</v>
      </c>
      <c r="E542" s="185">
        <f>+'Izračun udjela za 2025. (euri)'!BI423</f>
        <v>5.4437907455195597E-3</v>
      </c>
    </row>
    <row r="543" spans="1:5" x14ac:dyDescent="0.25">
      <c r="A543" s="180">
        <v>538</v>
      </c>
      <c r="B543" s="180">
        <f>+'Izračun udjela za 2025. (euri)'!B424</f>
        <v>472</v>
      </c>
      <c r="C543" s="184" t="str">
        <f>+'Izračun udjela za 2025. (euri)'!D424</f>
        <v>GRAD</v>
      </c>
      <c r="D543" s="184" t="str">
        <f>+'Izračun udjela za 2025. (euri)'!E424</f>
        <v>VARAŽDIN</v>
      </c>
      <c r="E543" s="185">
        <f>+'Izračun udjela za 2025. (euri)'!BI424</f>
        <v>0</v>
      </c>
    </row>
    <row r="544" spans="1:5" x14ac:dyDescent="0.25">
      <c r="A544" s="180">
        <v>539</v>
      </c>
      <c r="B544" s="180">
        <f>+'Izračun udjela za 2025. (euri)'!B425</f>
        <v>473</v>
      </c>
      <c r="C544" s="184" t="str">
        <f>+'Izračun udjela za 2025. (euri)'!D425</f>
        <v>GRAD</v>
      </c>
      <c r="D544" s="184" t="str">
        <f>+'Izračun udjela za 2025. (euri)'!E425</f>
        <v>VARAŽDINSKE TOPLICE</v>
      </c>
      <c r="E544" s="185">
        <f>+'Izračun udjela za 2025. (euri)'!BI425</f>
        <v>1.6345390322805901E-3</v>
      </c>
    </row>
    <row r="545" spans="1:5" x14ac:dyDescent="0.25">
      <c r="A545" s="180">
        <v>540</v>
      </c>
      <c r="B545" s="180">
        <f>+'Izračun udjela za 2025. (euri)'!B486</f>
        <v>541</v>
      </c>
      <c r="C545" s="184" t="str">
        <f>+'Izračun udjela za 2025. (euri)'!D486</f>
        <v>GRAD</v>
      </c>
      <c r="D545" s="184" t="str">
        <f>+'Izračun udjela za 2025. (euri)'!E486</f>
        <v>VELIKA GORICA</v>
      </c>
      <c r="E545" s="185">
        <f>+'Izračun udjela za 2025. (euri)'!BI486</f>
        <v>0</v>
      </c>
    </row>
    <row r="546" spans="1:5" x14ac:dyDescent="0.25">
      <c r="A546" s="180">
        <v>541</v>
      </c>
      <c r="B546" s="180">
        <f>+'Izračun udjela za 2025. (euri)'!B437</f>
        <v>487</v>
      </c>
      <c r="C546" s="184" t="str">
        <f>+'Izračun udjela za 2025. (euri)'!D437</f>
        <v>GRAD</v>
      </c>
      <c r="D546" s="184" t="str">
        <f>+'Izračun udjela za 2025. (euri)'!E437</f>
        <v>VINKOVCI</v>
      </c>
      <c r="E546" s="185">
        <f>+'Izračun udjela za 2025. (euri)'!BI437</f>
        <v>8.5221021135832992E-3</v>
      </c>
    </row>
    <row r="547" spans="1:5" x14ac:dyDescent="0.25">
      <c r="A547" s="180">
        <v>542</v>
      </c>
      <c r="B547" s="180">
        <f>+'Izračun udjela za 2025. (euri)'!B441</f>
        <v>491</v>
      </c>
      <c r="C547" s="184" t="str">
        <f>+'Izračun udjela za 2025. (euri)'!D441</f>
        <v>GRAD</v>
      </c>
      <c r="D547" s="184" t="str">
        <f>+'Izračun udjela za 2025. (euri)'!E441</f>
        <v>VIROVITICA</v>
      </c>
      <c r="E547" s="185">
        <f>+'Izračun udjela za 2025. (euri)'!BI441</f>
        <v>7.6299885890699203E-3</v>
      </c>
    </row>
    <row r="548" spans="1:5" x14ac:dyDescent="0.25">
      <c r="A548" s="180">
        <v>543</v>
      </c>
      <c r="B548" s="180">
        <f>+'Izračun udjela za 2025. (euri)'!B442</f>
        <v>492</v>
      </c>
      <c r="C548" s="184" t="str">
        <f>+'Izračun udjela za 2025. (euri)'!D442</f>
        <v>GRAD</v>
      </c>
      <c r="D548" s="184" t="str">
        <f>+'Izračun udjela za 2025. (euri)'!E442</f>
        <v>VIS</v>
      </c>
      <c r="E548" s="185">
        <f>+'Izračun udjela za 2025. (euri)'!BI442</f>
        <v>0</v>
      </c>
    </row>
    <row r="549" spans="1:5" x14ac:dyDescent="0.25">
      <c r="A549" s="180">
        <v>544</v>
      </c>
      <c r="B549" s="180">
        <f>+'Izračun udjela za 2025. (euri)'!B449</f>
        <v>500</v>
      </c>
      <c r="C549" s="184" t="str">
        <f>+'Izračun udjela za 2025. (euri)'!D449</f>
        <v>GRAD</v>
      </c>
      <c r="D549" s="184" t="str">
        <f>+'Izračun udjela za 2025. (euri)'!E449</f>
        <v>VODICE</v>
      </c>
      <c r="E549" s="185">
        <f>+'Izračun udjela za 2025. (euri)'!BI449</f>
        <v>0</v>
      </c>
    </row>
    <row r="550" spans="1:5" x14ac:dyDescent="0.25">
      <c r="A550" s="180">
        <v>545</v>
      </c>
      <c r="B550" s="180">
        <f>+'Izračun udjela za 2025. (euri)'!B450</f>
        <v>502</v>
      </c>
      <c r="C550" s="184" t="str">
        <f>+'Izračun udjela za 2025. (euri)'!D450</f>
        <v>GRAD</v>
      </c>
      <c r="D550" s="184" t="str">
        <f>+'Izračun udjela za 2025. (euri)'!E450</f>
        <v>VODNJAN</v>
      </c>
      <c r="E550" s="185">
        <f>+'Izračun udjela za 2025. (euri)'!BI450</f>
        <v>0</v>
      </c>
    </row>
    <row r="551" spans="1:5" x14ac:dyDescent="0.25">
      <c r="A551" s="180">
        <v>546</v>
      </c>
      <c r="B551" s="180">
        <f>+'Izračun udjela za 2025. (euri)'!B456</f>
        <v>508</v>
      </c>
      <c r="C551" s="184" t="str">
        <f>+'Izračun udjela za 2025. (euri)'!D456</f>
        <v>GRAD</v>
      </c>
      <c r="D551" s="184" t="str">
        <f>+'Izračun udjela za 2025. (euri)'!E456</f>
        <v>VRBOVEC</v>
      </c>
      <c r="E551" s="185">
        <f>+'Izračun udjela za 2025. (euri)'!BI456</f>
        <v>4.9167885058102297E-3</v>
      </c>
    </row>
    <row r="552" spans="1:5" x14ac:dyDescent="0.25">
      <c r="A552" s="180">
        <v>547</v>
      </c>
      <c r="B552" s="180">
        <f>+'Izračun udjela za 2025. (euri)'!B457</f>
        <v>509</v>
      </c>
      <c r="C552" s="184" t="str">
        <f>+'Izračun udjela za 2025. (euri)'!D457</f>
        <v>GRAD</v>
      </c>
      <c r="D552" s="184" t="str">
        <f>+'Izračun udjela za 2025. (euri)'!E457</f>
        <v>VRBOVSKO</v>
      </c>
      <c r="E552" s="185">
        <f>+'Izračun udjela za 2025. (euri)'!BI457</f>
        <v>1.6764436173472999E-3</v>
      </c>
    </row>
    <row r="553" spans="1:5" x14ac:dyDescent="0.25">
      <c r="A553" s="180">
        <v>548</v>
      </c>
      <c r="B553" s="180">
        <f>+'Izračun udjela za 2025. (euri)'!B459</f>
        <v>511</v>
      </c>
      <c r="C553" s="184" t="str">
        <f>+'Izračun udjela za 2025. (euri)'!D459</f>
        <v>GRAD</v>
      </c>
      <c r="D553" s="184" t="str">
        <f>+'Izračun udjela za 2025. (euri)'!E459</f>
        <v>VRGORAC</v>
      </c>
      <c r="E553" s="185">
        <f>+'Izračun udjela za 2025. (euri)'!BI459</f>
        <v>3.7793189625418598E-3</v>
      </c>
    </row>
    <row r="554" spans="1:5" x14ac:dyDescent="0.25">
      <c r="A554" s="180">
        <v>549</v>
      </c>
      <c r="B554" s="180">
        <f>+'Izračun udjela za 2025. (euri)'!B461</f>
        <v>513</v>
      </c>
      <c r="C554" s="184" t="str">
        <f>+'Izračun udjela za 2025. (euri)'!D461</f>
        <v>GRAD</v>
      </c>
      <c r="D554" s="184" t="str">
        <f>+'Izračun udjela za 2025. (euri)'!E461</f>
        <v>VRLIKA</v>
      </c>
      <c r="E554" s="185">
        <f>+'Izračun udjela za 2025. (euri)'!BI461</f>
        <v>1.2370609848428699E-3</v>
      </c>
    </row>
    <row r="555" spans="1:5" x14ac:dyDescent="0.25">
      <c r="A555" s="180">
        <v>550</v>
      </c>
      <c r="B555" s="180">
        <f>+'Izračun udjela za 2025. (euri)'!B465</f>
        <v>518</v>
      </c>
      <c r="C555" s="184" t="str">
        <f>+'Izračun udjela za 2025. (euri)'!D465</f>
        <v>GRAD</v>
      </c>
      <c r="D555" s="184" t="str">
        <f>+'Izračun udjela za 2025. (euri)'!E465</f>
        <v>VUKOVAR</v>
      </c>
      <c r="E555" s="185">
        <f>+'Izračun udjela za 2025. (euri)'!BI465</f>
        <v>1.8607159231119198E-2</v>
      </c>
    </row>
    <row r="556" spans="1:5" x14ac:dyDescent="0.25">
      <c r="A556" s="180">
        <v>551</v>
      </c>
      <c r="B556" s="180">
        <f>+'Izračun udjela za 2025. (euri)'!B466</f>
        <v>519</v>
      </c>
      <c r="C556" s="184" t="str">
        <f>+'Izračun udjela za 2025. (euri)'!D466</f>
        <v>GRAD</v>
      </c>
      <c r="D556" s="184" t="str">
        <f>+'Izračun udjela za 2025. (euri)'!E466</f>
        <v>ZABOK</v>
      </c>
      <c r="E556" s="185">
        <f>+'Izračun udjela za 2025. (euri)'!BI466</f>
        <v>0</v>
      </c>
    </row>
    <row r="557" spans="1:5" x14ac:dyDescent="0.25">
      <c r="A557" s="180">
        <v>552</v>
      </c>
      <c r="B557" s="180">
        <f>+'Izračun udjela za 2025. (euri)'!B467</f>
        <v>520</v>
      </c>
      <c r="C557" s="184" t="str">
        <f>+'Izračun udjela za 2025. (euri)'!D467</f>
        <v>GRAD</v>
      </c>
      <c r="D557" s="184" t="str">
        <f>+'Izračun udjela za 2025. (euri)'!E467</f>
        <v>ZADAR</v>
      </c>
      <c r="E557" s="185">
        <f>+'Izračun udjela za 2025. (euri)'!BI467</f>
        <v>0</v>
      </c>
    </row>
    <row r="558" spans="1:5" x14ac:dyDescent="0.25">
      <c r="A558" s="180">
        <v>553</v>
      </c>
      <c r="B558" s="180">
        <f>+'Izračun udjela za 2025. (euri)'!B130</f>
        <v>133</v>
      </c>
      <c r="C558" s="186" t="s">
        <v>89</v>
      </c>
      <c r="D558" s="184" t="str">
        <f>+'Izračun udjela za 2025. (euri)'!E130</f>
        <v>ZAGREB</v>
      </c>
      <c r="E558" s="185">
        <f>+'Izračun udjela za 2025. (euri)'!BI130</f>
        <v>0</v>
      </c>
    </row>
    <row r="559" spans="1:5" x14ac:dyDescent="0.25">
      <c r="A559" s="180">
        <v>554</v>
      </c>
      <c r="B559" s="180">
        <f>+'Izračun udjela za 2025. (euri)'!B488</f>
        <v>543</v>
      </c>
      <c r="C559" s="184" t="str">
        <f>+'Izračun udjela za 2025. (euri)'!D488</f>
        <v>GRAD</v>
      </c>
      <c r="D559" s="184" t="str">
        <f>+'Izračun udjela za 2025. (euri)'!E488</f>
        <v>ZAPREŠIĆ</v>
      </c>
      <c r="E559" s="185">
        <f>+'Izračun udjela za 2025. (euri)'!BI488</f>
        <v>0</v>
      </c>
    </row>
    <row r="560" spans="1:5" x14ac:dyDescent="0.25">
      <c r="A560" s="180">
        <v>555</v>
      </c>
      <c r="B560" s="180">
        <f>+'Izračun udjela za 2025. (euri)'!B473</f>
        <v>526</v>
      </c>
      <c r="C560" s="184" t="str">
        <f>+'Izračun udjela za 2025. (euri)'!D473</f>
        <v>GRAD</v>
      </c>
      <c r="D560" s="184" t="str">
        <f>+'Izračun udjela za 2025. (euri)'!E473</f>
        <v>ZLATAR</v>
      </c>
      <c r="E560" s="185">
        <f>+'Izračun udjela za 2025. (euri)'!BI473</f>
        <v>2.0315912921473698E-3</v>
      </c>
    </row>
    <row r="561" spans="1:5" x14ac:dyDescent="0.25">
      <c r="A561" s="180">
        <v>556</v>
      </c>
      <c r="B561" s="180">
        <f>+'Izračun udjela za 2025. (euri)'!B479</f>
        <v>534</v>
      </c>
      <c r="C561" s="184" t="str">
        <f>+'Izračun udjela za 2025. (euri)'!D479</f>
        <v>GRAD</v>
      </c>
      <c r="D561" s="184" t="str">
        <f>+'Izračun udjela za 2025. (euri)'!E479</f>
        <v>ŽUPANJA</v>
      </c>
      <c r="E561" s="185">
        <f>+'Izračun udjela za 2025. (euri)'!BI479+0.000000000000001</f>
        <v>3.7786061853078501E-3</v>
      </c>
    </row>
    <row r="562" spans="1:5" x14ac:dyDescent="0.25">
      <c r="A562" s="180">
        <v>563</v>
      </c>
      <c r="B562" s="180">
        <f>+'Izračun udjela za 2025. (euri)'!B573</f>
        <v>901</v>
      </c>
      <c r="C562" s="184" t="str">
        <f>+'Izračun udjela za 2025. (euri)'!D573</f>
        <v xml:space="preserve">ŽUPANIJA </v>
      </c>
      <c r="D562" s="184" t="str">
        <f>+'Izračun udjela za 2025. (euri)'!E573</f>
        <v xml:space="preserve">ZAGREBAČKA                      </v>
      </c>
      <c r="E562" s="185">
        <f>+'Izračun udjela za 2025. (euri)'!BI573</f>
        <v>0</v>
      </c>
    </row>
    <row r="563" spans="1:5" x14ac:dyDescent="0.25">
      <c r="A563" s="180">
        <v>564</v>
      </c>
      <c r="B563" s="180">
        <f>+'Izračun udjela za 2025. (euri)'!B574</f>
        <v>902</v>
      </c>
      <c r="C563" s="184" t="str">
        <f>+'Izračun udjela za 2025. (euri)'!D574</f>
        <v xml:space="preserve">ŽUPANIJA </v>
      </c>
      <c r="D563" s="184" t="str">
        <f>+'Izračun udjela za 2025. (euri)'!E574</f>
        <v xml:space="preserve">KRAPINSKO-ZAGORSKA              </v>
      </c>
      <c r="E563" s="185">
        <f>+'Izračun udjela za 2025. (euri)'!BI574</f>
        <v>7.8521080398228705E-4</v>
      </c>
    </row>
    <row r="564" spans="1:5" x14ac:dyDescent="0.25">
      <c r="A564" s="180">
        <v>565</v>
      </c>
      <c r="B564" s="180">
        <f>+'Izračun udjela za 2025. (euri)'!B575</f>
        <v>903</v>
      </c>
      <c r="C564" s="184" t="str">
        <f>+'Izračun udjela za 2025. (euri)'!D575</f>
        <v xml:space="preserve">ŽUPANIJA </v>
      </c>
      <c r="D564" s="184" t="str">
        <f>+'Izračun udjela za 2025. (euri)'!E575</f>
        <v xml:space="preserve">SISAČKO-MOSLAVAČKA              </v>
      </c>
      <c r="E564" s="185">
        <f>+'Izračun udjela za 2025. (euri)'!BI575</f>
        <v>7.6019684916136497E-3</v>
      </c>
    </row>
    <row r="565" spans="1:5" x14ac:dyDescent="0.25">
      <c r="A565" s="180">
        <v>566</v>
      </c>
      <c r="B565" s="180">
        <f>+'Izračun udjela za 2025. (euri)'!B576</f>
        <v>904</v>
      </c>
      <c r="C565" s="184" t="str">
        <f>+'Izračun udjela za 2025. (euri)'!D576</f>
        <v xml:space="preserve">ŽUPANIJA </v>
      </c>
      <c r="D565" s="184" t="str">
        <f>+'Izračun udjela za 2025. (euri)'!E576</f>
        <v xml:space="preserve">KARLOVAČKA                      </v>
      </c>
      <c r="E565" s="185">
        <f>+'Izračun udjela za 2025. (euri)'!BI576</f>
        <v>1.05112501310678E-3</v>
      </c>
    </row>
    <row r="566" spans="1:5" x14ac:dyDescent="0.25">
      <c r="A566" s="180">
        <v>567</v>
      </c>
      <c r="B566" s="180">
        <f>+'Izračun udjela za 2025. (euri)'!B577</f>
        <v>905</v>
      </c>
      <c r="C566" s="184" t="str">
        <f>+'Izračun udjela za 2025. (euri)'!D577</f>
        <v xml:space="preserve">ŽUPANIJA </v>
      </c>
      <c r="D566" s="184" t="str">
        <f>+'Izračun udjela za 2025. (euri)'!E577</f>
        <v xml:space="preserve">VARAŽDINSKA                     </v>
      </c>
      <c r="E566" s="185">
        <f>+'Izračun udjela za 2025. (euri)'!BI577</f>
        <v>3.7655219080681701E-4</v>
      </c>
    </row>
    <row r="567" spans="1:5" x14ac:dyDescent="0.25">
      <c r="A567" s="180">
        <v>568</v>
      </c>
      <c r="B567" s="180">
        <f>+'Izračun udjela za 2025. (euri)'!B578</f>
        <v>906</v>
      </c>
      <c r="C567" s="184" t="str">
        <f>+'Izračun udjela za 2025. (euri)'!D578</f>
        <v xml:space="preserve">ŽUPANIJA </v>
      </c>
      <c r="D567" s="184" t="str">
        <f>+'Izračun udjela za 2025. (euri)'!E578</f>
        <v xml:space="preserve">KOPRIVNIČKO-KRIŽEVAČKA  </v>
      </c>
      <c r="E567" s="185">
        <f>+'Izračun udjela za 2025. (euri)'!BI578</f>
        <v>3.9610480716972696E-3</v>
      </c>
    </row>
    <row r="568" spans="1:5" x14ac:dyDescent="0.25">
      <c r="A568" s="180">
        <v>569</v>
      </c>
      <c r="B568" s="180">
        <f>+'Izračun udjela za 2025. (euri)'!B579</f>
        <v>907</v>
      </c>
      <c r="C568" s="184" t="str">
        <f>+'Izračun udjela za 2025. (euri)'!D579</f>
        <v xml:space="preserve">ŽUPANIJA </v>
      </c>
      <c r="D568" s="184" t="str">
        <f>+'Izračun udjela za 2025. (euri)'!E579</f>
        <v xml:space="preserve">BJELOVARSKO-BILOGORSKA          </v>
      </c>
      <c r="E568" s="185">
        <f>+'Izračun udjela za 2025. (euri)'!BI579</f>
        <v>6.6071314550609399E-3</v>
      </c>
    </row>
    <row r="569" spans="1:5" x14ac:dyDescent="0.25">
      <c r="A569" s="180">
        <v>570</v>
      </c>
      <c r="B569" s="180">
        <f>+'Izračun udjela za 2025. (euri)'!B580</f>
        <v>908</v>
      </c>
      <c r="C569" s="184" t="str">
        <f>+'Izračun udjela za 2025. (euri)'!D580</f>
        <v xml:space="preserve">ŽUPANIJA </v>
      </c>
      <c r="D569" s="184" t="str">
        <f>+'Izračun udjela za 2025. (euri)'!E580</f>
        <v xml:space="preserve">PRIMORSKO-GORANSKA  </v>
      </c>
      <c r="E569" s="185">
        <f>+'Izračun udjela za 2025. (euri)'!BI580</f>
        <v>0</v>
      </c>
    </row>
    <row r="570" spans="1:5" x14ac:dyDescent="0.25">
      <c r="A570" s="180">
        <v>571</v>
      </c>
      <c r="B570" s="180">
        <f>+'Izračun udjela za 2025. (euri)'!B581</f>
        <v>909</v>
      </c>
      <c r="C570" s="184" t="str">
        <f>+'Izračun udjela za 2025. (euri)'!D581</f>
        <v xml:space="preserve">ŽUPANIJA </v>
      </c>
      <c r="D570" s="184" t="str">
        <f>+'Izračun udjela za 2025. (euri)'!E581</f>
        <v xml:space="preserve">LIČKO-SENJSKA                   </v>
      </c>
      <c r="E570" s="185">
        <f>+'Izračun udjela za 2025. (euri)'!BI581</f>
        <v>4.3270596591023301E-4</v>
      </c>
    </row>
    <row r="571" spans="1:5" x14ac:dyDescent="0.25">
      <c r="A571" s="180">
        <v>572</v>
      </c>
      <c r="B571" s="180">
        <f>+'Izračun udjela za 2025. (euri)'!B582</f>
        <v>910</v>
      </c>
      <c r="C571" s="184" t="str">
        <f>+'Izračun udjela za 2025. (euri)'!D582</f>
        <v xml:space="preserve">ŽUPANIJA </v>
      </c>
      <c r="D571" s="184" t="str">
        <f>+'Izračun udjela za 2025. (euri)'!E582</f>
        <v xml:space="preserve">VIROVITIČKO-PODRAVSKA           </v>
      </c>
      <c r="E571" s="185">
        <f>+'Izračun udjela za 2025. (euri)'!BI582</f>
        <v>6.2673792460983301E-3</v>
      </c>
    </row>
    <row r="572" spans="1:5" x14ac:dyDescent="0.25">
      <c r="A572" s="180">
        <v>573</v>
      </c>
      <c r="B572" s="180">
        <f>+'Izračun udjela za 2025. (euri)'!B583</f>
        <v>911</v>
      </c>
      <c r="C572" s="184" t="str">
        <f>+'Izračun udjela za 2025. (euri)'!D583</f>
        <v xml:space="preserve">ŽUPANIJA </v>
      </c>
      <c r="D572" s="184" t="str">
        <f>+'Izračun udjela za 2025. (euri)'!E583</f>
        <v xml:space="preserve">POŽEŠKO-SLAVONSKA               </v>
      </c>
      <c r="E572" s="185">
        <f>+'Izračun udjela za 2025. (euri)'!BI583</f>
        <v>4.7966486947097998E-3</v>
      </c>
    </row>
    <row r="573" spans="1:5" x14ac:dyDescent="0.25">
      <c r="A573" s="180">
        <v>574</v>
      </c>
      <c r="B573" s="180">
        <f>+'Izračun udjela za 2025. (euri)'!B584</f>
        <v>912</v>
      </c>
      <c r="C573" s="184" t="str">
        <f>+'Izračun udjela za 2025. (euri)'!D584</f>
        <v xml:space="preserve">ŽUPANIJA </v>
      </c>
      <c r="D573" s="184" t="str">
        <f>+'Izračun udjela za 2025. (euri)'!E584</f>
        <v xml:space="preserve">BRODSKO-POSAVSKA                </v>
      </c>
      <c r="E573" s="185">
        <f>+'Izračun udjela za 2025. (euri)'!BI584</f>
        <v>9.6915112002313297E-3</v>
      </c>
    </row>
    <row r="574" spans="1:5" x14ac:dyDescent="0.25">
      <c r="A574" s="180">
        <v>575</v>
      </c>
      <c r="B574" s="180">
        <f>+'Izračun udjela za 2025. (euri)'!B585</f>
        <v>913</v>
      </c>
      <c r="C574" s="184" t="str">
        <f>+'Izračun udjela za 2025. (euri)'!D585</f>
        <v xml:space="preserve">ŽUPANIJA </v>
      </c>
      <c r="D574" s="184" t="str">
        <f>+'Izračun udjela za 2025. (euri)'!E585</f>
        <v xml:space="preserve">ZADARSKA  </v>
      </c>
      <c r="E574" s="185">
        <f>+'Izračun udjela za 2025. (euri)'!BI585</f>
        <v>0</v>
      </c>
    </row>
    <row r="575" spans="1:5" x14ac:dyDescent="0.25">
      <c r="A575" s="180">
        <v>576</v>
      </c>
      <c r="B575" s="180">
        <f>+'Izračun udjela za 2025. (euri)'!B586</f>
        <v>914</v>
      </c>
      <c r="C575" s="184" t="str">
        <f>+'Izračun udjela za 2025. (euri)'!D586</f>
        <v xml:space="preserve">ŽUPANIJA </v>
      </c>
      <c r="D575" s="184" t="str">
        <f>+'Izračun udjela za 2025. (euri)'!E586</f>
        <v xml:space="preserve">OSJEČKO-BARANJSKA               </v>
      </c>
      <c r="E575" s="185">
        <f>+'Izračun udjela za 2025. (euri)'!BI586</f>
        <v>9.0862256851947897E-3</v>
      </c>
    </row>
    <row r="576" spans="1:5" x14ac:dyDescent="0.25">
      <c r="A576" s="180">
        <v>577</v>
      </c>
      <c r="B576" s="180">
        <f>+'Izračun udjela za 2025. (euri)'!B587</f>
        <v>915</v>
      </c>
      <c r="C576" s="184" t="str">
        <f>+'Izračun udjela za 2025. (euri)'!D587</f>
        <v xml:space="preserve">ŽUPANIJA </v>
      </c>
      <c r="D576" s="184" t="str">
        <f>+'Izračun udjela za 2025. (euri)'!E587</f>
        <v xml:space="preserve">ŠIBENSKO-KNINSKA  </v>
      </c>
      <c r="E576" s="185">
        <f>+'Izračun udjela za 2025. (euri)'!BI587</f>
        <v>6.6572698002143396E-4</v>
      </c>
    </row>
    <row r="577" spans="1:7" x14ac:dyDescent="0.25">
      <c r="A577" s="180">
        <v>578</v>
      </c>
      <c r="B577" s="180">
        <f>+'Izračun udjela za 2025. (euri)'!B588</f>
        <v>916</v>
      </c>
      <c r="C577" s="184" t="str">
        <f>+'Izračun udjela za 2025. (euri)'!D588</f>
        <v xml:space="preserve">ŽUPANIJA </v>
      </c>
      <c r="D577" s="184" t="str">
        <f>+'Izračun udjela za 2025. (euri)'!E588</f>
        <v xml:space="preserve">VUKOVARSKO-SRIJEMSKA  </v>
      </c>
      <c r="E577" s="185">
        <f>+'Izračun udjela za 2025. (euri)'!BI588</f>
        <v>1.25415753381463E-2</v>
      </c>
    </row>
    <row r="578" spans="1:7" x14ac:dyDescent="0.25">
      <c r="A578" s="180">
        <v>579</v>
      </c>
      <c r="B578" s="180">
        <f>+'Izračun udjela za 2025. (euri)'!B589</f>
        <v>917</v>
      </c>
      <c r="C578" s="184" t="str">
        <f>+'Izračun udjela za 2025. (euri)'!D589</f>
        <v xml:space="preserve">ŽUPANIJA </v>
      </c>
      <c r="D578" s="184" t="str">
        <f>+'Izračun udjela za 2025. (euri)'!E589</f>
        <v xml:space="preserve">SPLITSKO-DALMATINSKA            </v>
      </c>
      <c r="E578" s="185">
        <f>+'Izračun udjela za 2025. (euri)'!BI589</f>
        <v>0</v>
      </c>
    </row>
    <row r="579" spans="1:7" x14ac:dyDescent="0.25">
      <c r="A579" s="180">
        <v>580</v>
      </c>
      <c r="B579" s="180">
        <f>+'Izračun udjela za 2025. (euri)'!B590</f>
        <v>918</v>
      </c>
      <c r="C579" s="184" t="str">
        <f>+'Izračun udjela za 2025. (euri)'!D590</f>
        <v xml:space="preserve">ŽUPANIJA </v>
      </c>
      <c r="D579" s="184" t="str">
        <f>+'Izračun udjela za 2025. (euri)'!E590</f>
        <v xml:space="preserve">ISTARSKA  </v>
      </c>
      <c r="E579" s="185">
        <f>+'Izračun udjela za 2025. (euri)'!BI590</f>
        <v>0</v>
      </c>
    </row>
    <row r="580" spans="1:7" x14ac:dyDescent="0.25">
      <c r="A580" s="180">
        <v>581</v>
      </c>
      <c r="B580" s="180">
        <f>+'Izračun udjela za 2025. (euri)'!B591</f>
        <v>919</v>
      </c>
      <c r="C580" s="184" t="str">
        <f>+'Izračun udjela za 2025. (euri)'!D591</f>
        <v xml:space="preserve">ŽUPANIJA </v>
      </c>
      <c r="D580" s="184" t="str">
        <f>+'Izračun udjela za 2025. (euri)'!E591</f>
        <v xml:space="preserve">DUBROVAČKO-NERETVANSKA  </v>
      </c>
      <c r="E580" s="185">
        <f>+'Izračun udjela za 2025. (euri)'!BI591</f>
        <v>0</v>
      </c>
    </row>
    <row r="581" spans="1:7" x14ac:dyDescent="0.25">
      <c r="A581" s="180">
        <v>582</v>
      </c>
      <c r="B581" s="180">
        <f>+'Izračun udjela za 2025. (euri)'!B592</f>
        <v>920</v>
      </c>
      <c r="C581" s="184" t="str">
        <f>+'Izračun udjela za 2025. (euri)'!D592</f>
        <v xml:space="preserve">ŽUPANIJA </v>
      </c>
      <c r="D581" s="184" t="str">
        <f>+'Izračun udjela za 2025. (euri)'!E592</f>
        <v xml:space="preserve">MEĐIMURSKA                      </v>
      </c>
      <c r="E581" s="185">
        <f>+'Izračun udjela za 2025. (euri)'!BI592</f>
        <v>2.0963670646241602E-3</v>
      </c>
    </row>
    <row r="582" spans="1:7" x14ac:dyDescent="0.25">
      <c r="C582" s="187"/>
      <c r="D582" s="187"/>
      <c r="E582" s="187"/>
    </row>
    <row r="583" spans="1:7" x14ac:dyDescent="0.25">
      <c r="C583" s="187"/>
      <c r="D583" s="187"/>
      <c r="E583" s="188">
        <f>SUM(E562:E582)+SUM(E6:E561)</f>
        <v>1.0000000000000013</v>
      </c>
      <c r="F583" s="191">
        <f t="shared" ref="F583" si="0">SUM(F562:F582)+SUM(F6:F561)</f>
        <v>0</v>
      </c>
      <c r="G583" s="191"/>
    </row>
    <row r="584" spans="1:7" x14ac:dyDescent="0.25">
      <c r="C584" s="187"/>
      <c r="D584" s="187"/>
      <c r="E584" s="187"/>
    </row>
    <row r="585" spans="1:7" x14ac:dyDescent="0.25">
      <c r="C585" s="187"/>
      <c r="D585" s="187"/>
      <c r="E585" s="187"/>
    </row>
    <row r="586" spans="1:7" x14ac:dyDescent="0.25">
      <c r="C586" s="187"/>
      <c r="D586" s="187"/>
      <c r="E586" s="187"/>
    </row>
  </sheetData>
  <autoFilter ref="A5:E581"/>
  <sortState ref="A11:E592">
    <sortCondition ref="A1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53"/>
  <sheetViews>
    <sheetView topLeftCell="AV1" zoomScale="85" zoomScaleNormal="85" workbookViewId="0">
      <selection activeCell="AV1" sqref="AV1"/>
    </sheetView>
  </sheetViews>
  <sheetFormatPr defaultRowHeight="14.25" x14ac:dyDescent="0.2"/>
  <cols>
    <col min="1" max="1" width="10.28515625" style="1" customWidth="1"/>
    <col min="2" max="2" width="8.5703125" style="1" customWidth="1"/>
    <col min="3" max="3" width="8.42578125" style="1" customWidth="1"/>
    <col min="4" max="4" width="11.28515625" style="2" customWidth="1"/>
    <col min="5" max="5" width="28.85546875" style="2" customWidth="1"/>
    <col min="6" max="6" width="11" style="1" customWidth="1"/>
    <col min="7" max="7" width="14.42578125" style="2" customWidth="1"/>
    <col min="8" max="8" width="15.5703125" style="2" customWidth="1"/>
    <col min="9" max="9" width="15.42578125" style="2" customWidth="1"/>
    <col min="10" max="10" width="16.5703125" style="2" customWidth="1"/>
    <col min="11" max="11" width="15.5703125" style="2" customWidth="1"/>
    <col min="12" max="12" width="14.42578125" style="2" customWidth="1"/>
    <col min="13" max="14" width="15.5703125" style="2" customWidth="1"/>
    <col min="15" max="15" width="14.42578125" style="2" customWidth="1"/>
    <col min="16" max="16" width="15.5703125" style="2" customWidth="1"/>
    <col min="17" max="17" width="15.5703125" style="2" bestFit="1" customWidth="1"/>
    <col min="18" max="18" width="14.42578125" style="2" bestFit="1" customWidth="1"/>
    <col min="19" max="20" width="15.5703125" style="2" bestFit="1" customWidth="1"/>
    <col min="21" max="21" width="14.42578125" style="2" bestFit="1" customWidth="1"/>
    <col min="22" max="22" width="16.5703125" style="2" bestFit="1" customWidth="1"/>
    <col min="23" max="26" width="15.42578125" style="2" customWidth="1"/>
    <col min="27" max="27" width="15.42578125" style="177" customWidth="1"/>
    <col min="28" max="28" width="15.42578125" style="2" customWidth="1"/>
    <col min="29" max="29" width="27.7109375" style="2" customWidth="1"/>
    <col min="30" max="30" width="15.42578125" style="2" customWidth="1"/>
    <col min="31" max="31" width="15.42578125" style="177" customWidth="1"/>
    <col min="32" max="32" width="15.42578125" style="2" customWidth="1"/>
    <col min="33" max="33" width="26.140625" style="2" bestFit="1" customWidth="1"/>
    <col min="34" max="34" width="15.42578125" style="2" customWidth="1"/>
    <col min="35" max="35" width="20.28515625" style="177" customWidth="1"/>
    <col min="36" max="36" width="15.42578125" style="2" customWidth="1"/>
    <col min="37" max="37" width="25.5703125" style="2" bestFit="1" customWidth="1"/>
    <col min="38" max="38" width="15.42578125" style="2" customWidth="1"/>
    <col min="39" max="39" width="20.5703125" style="177" customWidth="1"/>
    <col min="40" max="40" width="15.42578125" style="2" customWidth="1"/>
    <col min="41" max="41" width="30" style="2" customWidth="1"/>
    <col min="42" max="42" width="15.42578125" style="2" customWidth="1"/>
    <col min="43" max="43" width="18.85546875" style="177" customWidth="1"/>
    <col min="44" max="44" width="15.42578125" style="2" customWidth="1"/>
    <col min="45" max="45" width="26.42578125" style="2" customWidth="1"/>
    <col min="46" max="55" width="15.42578125" style="2" customWidth="1"/>
    <col min="56" max="56" width="24.7109375" style="2" bestFit="1" customWidth="1"/>
    <col min="57" max="57" width="36" style="177" bestFit="1" customWidth="1"/>
    <col min="58" max="58" width="14.140625" style="2" customWidth="1"/>
    <col min="59" max="59" width="24" style="2" bestFit="1" customWidth="1"/>
    <col min="60" max="60" width="29.85546875" style="2" bestFit="1" customWidth="1"/>
    <col min="61" max="61" width="30.85546875" style="2" bestFit="1" customWidth="1"/>
    <col min="62" max="62" width="21.85546875" style="2" bestFit="1" customWidth="1"/>
    <col min="63" max="63" width="9.140625" style="2"/>
    <col min="64" max="64" width="22.140625" style="2" bestFit="1" customWidth="1"/>
    <col min="65" max="16384" width="9.140625" style="2"/>
  </cols>
  <sheetData>
    <row r="1" spans="1:61" ht="40.5" customHeight="1" x14ac:dyDescent="0.25">
      <c r="C1" t="s">
        <v>0</v>
      </c>
      <c r="D1" t="s">
        <v>1</v>
      </c>
      <c r="F1" s="80" t="s">
        <v>729</v>
      </c>
      <c r="G1" s="4">
        <v>7.5345000000000004</v>
      </c>
      <c r="H1" s="3"/>
      <c r="I1" s="3"/>
      <c r="J1" s="4"/>
      <c r="K1" s="3"/>
      <c r="L1" s="3"/>
      <c r="M1" s="4"/>
      <c r="N1" s="3"/>
      <c r="O1" s="3"/>
      <c r="P1" s="4"/>
      <c r="R1" s="3"/>
      <c r="S1" s="4"/>
      <c r="T1" s="4"/>
      <c r="U1" s="4"/>
      <c r="V1" s="4"/>
      <c r="W1" s="4"/>
      <c r="X1" s="4"/>
      <c r="Y1" s="4"/>
      <c r="Z1" s="4"/>
      <c r="AA1" s="5"/>
      <c r="AB1" s="4"/>
      <c r="AC1" s="4"/>
      <c r="AD1" s="4"/>
      <c r="AE1" s="5"/>
      <c r="AF1" s="4"/>
      <c r="AG1" s="4"/>
      <c r="AH1" s="4"/>
      <c r="AI1" s="5"/>
      <c r="AJ1" s="4"/>
      <c r="AK1" s="4"/>
      <c r="AL1" s="4"/>
      <c r="AM1" s="5"/>
      <c r="AN1" s="4"/>
      <c r="AO1" s="4"/>
      <c r="AP1" s="4"/>
      <c r="AQ1" s="5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4"/>
      <c r="BG1" s="4"/>
      <c r="BH1" s="4"/>
    </row>
    <row r="2" spans="1:61" ht="24" customHeight="1" x14ac:dyDescent="0.25">
      <c r="D2" s="6"/>
      <c r="G2" s="7"/>
      <c r="H2" s="7"/>
      <c r="I2" s="7"/>
      <c r="J2" s="7"/>
      <c r="K2" s="7"/>
      <c r="L2" s="7"/>
      <c r="M2" s="7"/>
      <c r="N2" s="7"/>
      <c r="O2" s="7"/>
      <c r="P2" s="7"/>
      <c r="R2" s="7"/>
      <c r="S2" s="7"/>
      <c r="T2" s="7"/>
      <c r="U2" s="7"/>
      <c r="V2" s="7"/>
      <c r="W2" s="7"/>
      <c r="X2" s="7"/>
      <c r="Y2" s="7"/>
      <c r="Z2" s="7"/>
      <c r="AA2" s="8"/>
      <c r="AB2" s="7"/>
      <c r="AC2" s="7"/>
      <c r="AD2" s="7"/>
      <c r="AE2" s="8"/>
      <c r="AF2" s="7"/>
      <c r="AG2" s="7"/>
      <c r="AH2" s="7"/>
      <c r="AI2" s="8"/>
      <c r="AJ2" s="7"/>
      <c r="AK2" s="7"/>
      <c r="AL2" s="7"/>
      <c r="AM2" s="8"/>
      <c r="AN2" s="7"/>
      <c r="AO2" s="7"/>
      <c r="AP2" s="7"/>
      <c r="AQ2" s="8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8"/>
      <c r="BF2" s="7"/>
      <c r="BG2" s="7"/>
      <c r="BH2" s="7"/>
    </row>
    <row r="3" spans="1:61" ht="24" customHeight="1" thickBot="1" x14ac:dyDescent="0.25">
      <c r="A3" s="196"/>
      <c r="B3" s="197"/>
      <c r="C3" s="197"/>
      <c r="E3" s="182" t="s">
        <v>728</v>
      </c>
      <c r="G3" s="9"/>
      <c r="H3" s="9"/>
      <c r="I3" s="9"/>
      <c r="J3" s="9"/>
      <c r="K3" s="9"/>
      <c r="L3" s="9"/>
      <c r="M3" s="9"/>
      <c r="N3" s="9"/>
      <c r="O3" s="9"/>
      <c r="P3" s="9"/>
      <c r="R3" s="9"/>
      <c r="S3" s="9"/>
      <c r="T3" s="9"/>
      <c r="U3" s="9"/>
      <c r="V3" s="9"/>
      <c r="W3" s="9"/>
      <c r="X3" s="9"/>
      <c r="Y3" s="9"/>
      <c r="Z3" s="9"/>
      <c r="AA3" s="10"/>
      <c r="AB3" s="9"/>
      <c r="AC3" s="9"/>
      <c r="AD3" s="9"/>
      <c r="AE3" s="10"/>
      <c r="AF3" s="9"/>
      <c r="AG3" s="9"/>
      <c r="AH3" s="9"/>
      <c r="AI3" s="10"/>
      <c r="AJ3" s="9"/>
      <c r="AK3" s="9"/>
      <c r="AL3" s="9"/>
      <c r="AM3" s="10"/>
      <c r="AN3" s="9"/>
      <c r="AO3" s="9"/>
      <c r="AP3" s="9"/>
      <c r="AQ3" s="10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10"/>
      <c r="BF3" s="9"/>
      <c r="BH3" s="9"/>
    </row>
    <row r="4" spans="1:61" ht="60" customHeight="1" thickBot="1" x14ac:dyDescent="0.3">
      <c r="E4" s="15" t="s">
        <v>730</v>
      </c>
      <c r="F4" s="11"/>
      <c r="G4" s="12" t="s">
        <v>2</v>
      </c>
      <c r="H4" s="11"/>
      <c r="I4" s="11"/>
      <c r="J4" s="11"/>
      <c r="K4" s="11"/>
      <c r="L4" s="11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3"/>
      <c r="AC4" s="13"/>
      <c r="AD4" s="13"/>
      <c r="AE4" s="14"/>
      <c r="AF4" s="13"/>
      <c r="AG4" s="13"/>
      <c r="AH4" s="13"/>
      <c r="AI4" s="14"/>
      <c r="AJ4" s="13"/>
      <c r="AK4" s="13"/>
      <c r="AL4" s="13"/>
      <c r="AM4" s="14"/>
      <c r="AN4" s="13"/>
      <c r="AO4" s="13"/>
      <c r="AP4" s="13"/>
      <c r="AQ4" s="14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</row>
    <row r="5" spans="1:61" ht="38.25" hidden="1" customHeight="1" x14ac:dyDescent="0.25">
      <c r="C5" s="15"/>
      <c r="G5" s="16" t="s">
        <v>3</v>
      </c>
      <c r="H5" s="17"/>
      <c r="I5" s="17"/>
      <c r="J5" s="17"/>
      <c r="K5" s="17"/>
      <c r="L5" s="17"/>
      <c r="M5" s="17"/>
      <c r="N5" s="17"/>
      <c r="O5" s="17"/>
      <c r="P5" s="17"/>
      <c r="R5" s="17"/>
      <c r="S5" s="17"/>
      <c r="T5" s="17"/>
      <c r="U5" s="17"/>
      <c r="V5" s="17"/>
      <c r="W5" s="17"/>
      <c r="X5" s="17"/>
      <c r="Y5" s="17"/>
      <c r="Z5" s="17"/>
      <c r="AA5" s="18"/>
      <c r="AB5" s="17"/>
      <c r="AC5" s="17"/>
      <c r="AD5" s="17"/>
      <c r="AE5" s="18"/>
      <c r="AF5" s="17"/>
      <c r="AG5" s="17"/>
      <c r="AH5" s="17"/>
      <c r="AI5" s="18"/>
      <c r="AJ5" s="17"/>
      <c r="AK5" s="17"/>
      <c r="AL5" s="17"/>
      <c r="AM5" s="18"/>
      <c r="AN5" s="17"/>
      <c r="AO5" s="17"/>
      <c r="AP5" s="17"/>
      <c r="AQ5" s="18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8"/>
      <c r="BF5" s="17"/>
      <c r="BG5" s="17"/>
      <c r="BH5" s="17"/>
    </row>
    <row r="6" spans="1:61" ht="19.5" customHeight="1" x14ac:dyDescent="0.35">
      <c r="C6" s="19"/>
      <c r="G6" s="20" t="s">
        <v>4</v>
      </c>
      <c r="H6" s="16"/>
      <c r="I6" s="16"/>
      <c r="J6" s="16"/>
      <c r="K6" s="16"/>
      <c r="L6" s="16"/>
      <c r="M6" s="16"/>
      <c r="N6" s="16"/>
      <c r="O6" s="16"/>
      <c r="P6" s="16"/>
      <c r="R6" s="16"/>
      <c r="S6" s="16"/>
      <c r="T6" s="16"/>
      <c r="U6" s="16"/>
      <c r="V6" s="16"/>
      <c r="W6" s="16"/>
      <c r="X6" s="16"/>
      <c r="Y6" s="16"/>
      <c r="Z6" s="16"/>
      <c r="AA6" s="21"/>
      <c r="AB6" s="16"/>
      <c r="AC6" s="16"/>
      <c r="AD6" s="16"/>
      <c r="AE6" s="21"/>
      <c r="AF6" s="16"/>
      <c r="AG6" s="16"/>
      <c r="AH6" s="16"/>
      <c r="AI6" s="21"/>
      <c r="AJ6" s="16"/>
      <c r="AK6" s="16"/>
      <c r="AL6" s="16"/>
      <c r="AM6" s="21"/>
      <c r="AN6" s="16"/>
      <c r="AO6" s="16"/>
      <c r="AP6" s="16"/>
      <c r="AQ6" s="21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22"/>
      <c r="BF6" s="23"/>
      <c r="BG6" s="24" t="s">
        <v>5</v>
      </c>
      <c r="BH6" s="16"/>
    </row>
    <row r="7" spans="1:61" ht="39" customHeight="1" thickBot="1" x14ac:dyDescent="0.35">
      <c r="G7" s="189">
        <v>199.08</v>
      </c>
      <c r="H7" s="25" t="s">
        <v>6</v>
      </c>
      <c r="I7" s="25" t="s">
        <v>6</v>
      </c>
      <c r="J7" s="25" t="s">
        <v>6</v>
      </c>
      <c r="K7" s="25" t="s">
        <v>7</v>
      </c>
      <c r="L7" s="25" t="s">
        <v>7</v>
      </c>
      <c r="M7" s="25" t="s">
        <v>7</v>
      </c>
      <c r="N7" s="25" t="s">
        <v>8</v>
      </c>
      <c r="O7" s="25" t="s">
        <v>8</v>
      </c>
      <c r="P7" s="25" t="s">
        <v>8</v>
      </c>
      <c r="Q7" s="25" t="s">
        <v>9</v>
      </c>
      <c r="R7" s="25" t="s">
        <v>9</v>
      </c>
      <c r="S7" s="25" t="s">
        <v>9</v>
      </c>
      <c r="T7" s="25" t="s">
        <v>10</v>
      </c>
      <c r="U7" s="25" t="s">
        <v>10</v>
      </c>
      <c r="V7" s="25" t="s">
        <v>10</v>
      </c>
      <c r="W7" s="25" t="s">
        <v>11</v>
      </c>
      <c r="X7" s="25" t="s">
        <v>11</v>
      </c>
      <c r="Y7" s="25" t="s">
        <v>11</v>
      </c>
      <c r="Z7" s="25" t="s">
        <v>12</v>
      </c>
      <c r="AA7" s="26"/>
      <c r="AB7" s="27" t="s">
        <v>12</v>
      </c>
      <c r="AC7" s="27" t="s">
        <v>12</v>
      </c>
      <c r="AD7" s="27" t="s">
        <v>13</v>
      </c>
      <c r="AE7" s="27" t="s">
        <v>14</v>
      </c>
      <c r="AF7" s="27" t="s">
        <v>13</v>
      </c>
      <c r="AG7" s="27" t="s">
        <v>13</v>
      </c>
      <c r="AH7" s="25">
        <v>2021</v>
      </c>
      <c r="AI7" s="25">
        <v>2021</v>
      </c>
      <c r="AJ7" s="25">
        <v>2021</v>
      </c>
      <c r="AK7" s="25">
        <v>2021</v>
      </c>
      <c r="AL7" s="25">
        <v>2022</v>
      </c>
      <c r="AM7" s="26">
        <v>2022</v>
      </c>
      <c r="AN7" s="25">
        <v>2022</v>
      </c>
      <c r="AO7" s="25">
        <v>2022</v>
      </c>
      <c r="AP7" s="25">
        <v>2023</v>
      </c>
      <c r="AQ7" s="26">
        <v>2023</v>
      </c>
      <c r="AR7" s="25">
        <v>2023</v>
      </c>
      <c r="AS7" s="26">
        <v>2023</v>
      </c>
      <c r="AT7" s="25"/>
      <c r="AU7" s="28"/>
      <c r="AV7" s="25"/>
      <c r="AW7" s="25"/>
      <c r="AX7" s="25"/>
      <c r="AY7" s="25"/>
      <c r="AZ7" s="25"/>
      <c r="BA7" s="25"/>
      <c r="BB7" s="25"/>
      <c r="BC7" s="25"/>
      <c r="BD7" s="27"/>
      <c r="BE7" s="29"/>
      <c r="BF7" s="27"/>
      <c r="BG7" s="30">
        <f>+BG597</f>
        <v>398132805.12000018</v>
      </c>
      <c r="BH7" s="27"/>
    </row>
    <row r="8" spans="1:61" s="43" customFormat="1" ht="121.5" customHeight="1" x14ac:dyDescent="0.2">
      <c r="A8" s="31" t="s">
        <v>15</v>
      </c>
      <c r="B8" s="31" t="s">
        <v>16</v>
      </c>
      <c r="C8" s="31" t="s">
        <v>17</v>
      </c>
      <c r="D8" s="31" t="s">
        <v>18</v>
      </c>
      <c r="E8" s="31" t="s">
        <v>19</v>
      </c>
      <c r="F8" s="32" t="s">
        <v>20</v>
      </c>
      <c r="G8" s="33" t="s">
        <v>21</v>
      </c>
      <c r="H8" s="34" t="s">
        <v>22</v>
      </c>
      <c r="I8" s="34" t="s">
        <v>23</v>
      </c>
      <c r="J8" s="35" t="s">
        <v>24</v>
      </c>
      <c r="K8" s="34" t="s">
        <v>25</v>
      </c>
      <c r="L8" s="34" t="s">
        <v>26</v>
      </c>
      <c r="M8" s="35" t="s">
        <v>27</v>
      </c>
      <c r="N8" s="34" t="s">
        <v>28</v>
      </c>
      <c r="O8" s="34" t="s">
        <v>29</v>
      </c>
      <c r="P8" s="35" t="s">
        <v>30</v>
      </c>
      <c r="Q8" s="34" t="s">
        <v>31</v>
      </c>
      <c r="R8" s="34" t="s">
        <v>32</v>
      </c>
      <c r="S8" s="35" t="s">
        <v>33</v>
      </c>
      <c r="T8" s="34" t="s">
        <v>34</v>
      </c>
      <c r="U8" s="34" t="s">
        <v>35</v>
      </c>
      <c r="V8" s="36" t="s">
        <v>36</v>
      </c>
      <c r="W8" s="34" t="s">
        <v>37</v>
      </c>
      <c r="X8" s="34" t="s">
        <v>38</v>
      </c>
      <c r="Y8" s="36" t="s">
        <v>39</v>
      </c>
      <c r="Z8" s="34" t="s">
        <v>40</v>
      </c>
      <c r="AA8" s="37" t="s">
        <v>41</v>
      </c>
      <c r="AB8" s="34" t="s">
        <v>42</v>
      </c>
      <c r="AC8" s="36" t="s">
        <v>43</v>
      </c>
      <c r="AD8" s="34" t="s">
        <v>44</v>
      </c>
      <c r="AE8" s="37" t="s">
        <v>45</v>
      </c>
      <c r="AF8" s="34" t="s">
        <v>46</v>
      </c>
      <c r="AG8" s="36" t="s">
        <v>47</v>
      </c>
      <c r="AH8" s="34" t="s">
        <v>48</v>
      </c>
      <c r="AI8" s="37" t="s">
        <v>49</v>
      </c>
      <c r="AJ8" s="34" t="s">
        <v>50</v>
      </c>
      <c r="AK8" s="36" t="s">
        <v>51</v>
      </c>
      <c r="AL8" s="34" t="s">
        <v>52</v>
      </c>
      <c r="AM8" s="37" t="s">
        <v>53</v>
      </c>
      <c r="AN8" s="34" t="s">
        <v>54</v>
      </c>
      <c r="AO8" s="36" t="s">
        <v>55</v>
      </c>
      <c r="AP8" s="34" t="s">
        <v>731</v>
      </c>
      <c r="AQ8" s="37" t="s">
        <v>732</v>
      </c>
      <c r="AR8" s="34" t="s">
        <v>734</v>
      </c>
      <c r="AS8" s="36" t="s">
        <v>733</v>
      </c>
      <c r="AT8" s="38"/>
      <c r="AU8" s="38"/>
      <c r="AV8" s="34" t="s">
        <v>56</v>
      </c>
      <c r="AW8" s="34" t="s">
        <v>57</v>
      </c>
      <c r="AX8" s="34" t="s">
        <v>58</v>
      </c>
      <c r="AY8" s="34" t="s">
        <v>59</v>
      </c>
      <c r="AZ8" s="34" t="s">
        <v>737</v>
      </c>
      <c r="BA8" s="34" t="s">
        <v>738</v>
      </c>
      <c r="BB8" s="39"/>
      <c r="BC8" s="39"/>
      <c r="BD8" s="40" t="s">
        <v>742</v>
      </c>
      <c r="BE8" s="41" t="s">
        <v>60</v>
      </c>
      <c r="BF8" s="35" t="s">
        <v>61</v>
      </c>
      <c r="BG8" s="35" t="s">
        <v>62</v>
      </c>
      <c r="BH8" s="42" t="s">
        <v>63</v>
      </c>
      <c r="BI8" s="42" t="s">
        <v>64</v>
      </c>
    </row>
    <row r="9" spans="1:61" ht="19.5" customHeight="1" x14ac:dyDescent="0.2">
      <c r="A9" s="44">
        <v>0</v>
      </c>
      <c r="B9" s="44">
        <v>0</v>
      </c>
      <c r="C9" s="44">
        <v>0</v>
      </c>
      <c r="D9" s="45">
        <v>1</v>
      </c>
      <c r="E9" s="45">
        <v>2</v>
      </c>
      <c r="F9" s="44"/>
      <c r="G9" s="45" t="s">
        <v>65</v>
      </c>
      <c r="H9" s="45">
        <v>5</v>
      </c>
      <c r="I9" s="45">
        <v>6</v>
      </c>
      <c r="J9" s="45" t="s">
        <v>66</v>
      </c>
      <c r="K9" s="45">
        <v>8</v>
      </c>
      <c r="L9" s="45">
        <v>9</v>
      </c>
      <c r="M9" s="45" t="s">
        <v>67</v>
      </c>
      <c r="N9" s="45">
        <v>11</v>
      </c>
      <c r="O9" s="45">
        <v>12</v>
      </c>
      <c r="P9" s="45" t="s">
        <v>68</v>
      </c>
      <c r="Q9" s="45">
        <v>14</v>
      </c>
      <c r="R9" s="45">
        <v>15</v>
      </c>
      <c r="S9" s="45" t="s">
        <v>69</v>
      </c>
      <c r="T9" s="45">
        <v>17</v>
      </c>
      <c r="U9" s="45">
        <v>18</v>
      </c>
      <c r="V9" s="46" t="s">
        <v>70</v>
      </c>
      <c r="W9" s="45">
        <v>20</v>
      </c>
      <c r="X9" s="45">
        <v>21</v>
      </c>
      <c r="Y9" s="46" t="s">
        <v>71</v>
      </c>
      <c r="Z9" s="45">
        <v>23</v>
      </c>
      <c r="AA9" s="47">
        <v>24</v>
      </c>
      <c r="AB9" s="45">
        <v>25</v>
      </c>
      <c r="AC9" s="46" t="s">
        <v>72</v>
      </c>
      <c r="AD9" s="45">
        <v>27</v>
      </c>
      <c r="AE9" s="47">
        <v>28</v>
      </c>
      <c r="AF9" s="45">
        <v>29</v>
      </c>
      <c r="AG9" s="46" t="s">
        <v>73</v>
      </c>
      <c r="AH9" s="45">
        <v>31</v>
      </c>
      <c r="AI9" s="47">
        <v>32</v>
      </c>
      <c r="AJ9" s="45">
        <v>33</v>
      </c>
      <c r="AK9" s="46" t="s">
        <v>74</v>
      </c>
      <c r="AL9" s="45">
        <v>35</v>
      </c>
      <c r="AM9" s="47">
        <v>36</v>
      </c>
      <c r="AN9" s="45">
        <v>37</v>
      </c>
      <c r="AO9" s="46" t="s">
        <v>740</v>
      </c>
      <c r="AP9" s="45">
        <v>39</v>
      </c>
      <c r="AQ9" s="47">
        <v>40</v>
      </c>
      <c r="AR9" s="45">
        <v>41</v>
      </c>
      <c r="AS9" s="46" t="s">
        <v>741</v>
      </c>
      <c r="AT9" s="48"/>
      <c r="AU9" s="48"/>
      <c r="AV9" s="45" t="s">
        <v>76</v>
      </c>
      <c r="AW9" s="45" t="s">
        <v>77</v>
      </c>
      <c r="AX9" s="45" t="s">
        <v>78</v>
      </c>
      <c r="AY9" s="45" t="s">
        <v>79</v>
      </c>
      <c r="AZ9" s="45" t="s">
        <v>735</v>
      </c>
      <c r="BA9" s="45" t="s">
        <v>739</v>
      </c>
      <c r="BB9" s="48"/>
      <c r="BC9" s="48"/>
      <c r="BD9" s="49" t="s">
        <v>743</v>
      </c>
      <c r="BE9" s="50" t="s">
        <v>80</v>
      </c>
      <c r="BF9" s="45" t="s">
        <v>81</v>
      </c>
      <c r="BG9" s="45" t="s">
        <v>82</v>
      </c>
      <c r="BH9" s="45" t="s">
        <v>83</v>
      </c>
      <c r="BI9" s="45" t="s">
        <v>84</v>
      </c>
    </row>
    <row r="10" spans="1:61" ht="15" customHeight="1" x14ac:dyDescent="0.25">
      <c r="A10" s="51"/>
      <c r="B10" s="51"/>
      <c r="C10" s="51"/>
      <c r="D10" s="51"/>
      <c r="E10" s="51"/>
      <c r="F10" s="52"/>
      <c r="G10" s="44"/>
      <c r="H10" s="53"/>
      <c r="I10" s="53"/>
      <c r="J10" s="53"/>
      <c r="K10" s="53"/>
      <c r="L10" s="51"/>
      <c r="M10" s="44"/>
      <c r="N10" s="44"/>
      <c r="O10" s="44"/>
      <c r="P10" s="53"/>
      <c r="Q10" s="44"/>
      <c r="R10" s="44"/>
      <c r="S10" s="53"/>
      <c r="T10" s="44"/>
      <c r="U10" s="44"/>
      <c r="V10" s="54"/>
      <c r="W10" s="44"/>
      <c r="X10" s="44"/>
      <c r="Y10" s="54"/>
      <c r="Z10" s="44"/>
      <c r="AA10" s="55"/>
      <c r="AB10" s="44"/>
      <c r="AC10" s="54"/>
      <c r="AD10" s="44"/>
      <c r="AE10" s="55"/>
      <c r="AF10" s="44"/>
      <c r="AG10" s="54"/>
      <c r="AH10" s="44"/>
      <c r="AI10" s="55"/>
      <c r="AJ10" s="44"/>
      <c r="AK10" s="54"/>
      <c r="AL10" s="44"/>
      <c r="AM10" s="55"/>
      <c r="AN10" s="44"/>
      <c r="AO10" s="54"/>
      <c r="AP10" s="44"/>
      <c r="AQ10" s="55"/>
      <c r="AR10" s="44"/>
      <c r="AS10" s="54"/>
      <c r="AT10" s="54"/>
      <c r="AU10" s="54"/>
      <c r="AV10" s="44"/>
      <c r="AW10" s="44"/>
      <c r="AX10" s="44"/>
      <c r="AY10" s="44"/>
      <c r="AZ10" s="44"/>
      <c r="BA10" s="44"/>
      <c r="BB10" s="56"/>
      <c r="BC10" s="56"/>
      <c r="BD10" s="57"/>
      <c r="BE10" s="58"/>
      <c r="BF10" s="53"/>
      <c r="BG10" s="53"/>
      <c r="BH10" s="53"/>
      <c r="BI10" s="53"/>
    </row>
    <row r="11" spans="1:61" ht="15.75" customHeight="1" x14ac:dyDescent="0.25">
      <c r="A11" s="59">
        <v>1</v>
      </c>
      <c r="B11" s="60">
        <v>1</v>
      </c>
      <c r="C11" s="60">
        <v>16</v>
      </c>
      <c r="D11" s="61" t="s">
        <v>85</v>
      </c>
      <c r="E11" s="61" t="s">
        <v>86</v>
      </c>
      <c r="F11" s="62">
        <v>3441</v>
      </c>
      <c r="G11" s="63">
        <v>10</v>
      </c>
      <c r="H11" s="63">
        <v>477507.6</v>
      </c>
      <c r="I11" s="64">
        <v>35017.29</v>
      </c>
      <c r="J11" s="65">
        <v>486739.34</v>
      </c>
      <c r="K11" s="63">
        <v>514734.32</v>
      </c>
      <c r="L11" s="64">
        <v>37747.24</v>
      </c>
      <c r="M11" s="65">
        <v>524685.78</v>
      </c>
      <c r="N11" s="63">
        <v>277589.28000000003</v>
      </c>
      <c r="O11" s="64">
        <v>20356.5</v>
      </c>
      <c r="P11" s="65">
        <v>282956.06</v>
      </c>
      <c r="Q11" s="63">
        <v>357473.23</v>
      </c>
      <c r="R11" s="64">
        <v>26404.87</v>
      </c>
      <c r="S11" s="65">
        <v>364175.2</v>
      </c>
      <c r="T11" s="63">
        <v>260784.85</v>
      </c>
      <c r="U11" s="64">
        <v>19344.89</v>
      </c>
      <c r="V11" s="66">
        <v>265583.96000000002</v>
      </c>
      <c r="W11" s="63">
        <v>445618.83</v>
      </c>
      <c r="X11" s="64">
        <v>33008.870000000003</v>
      </c>
      <c r="Y11" s="66">
        <v>453870.96</v>
      </c>
      <c r="Z11" s="63">
        <v>537184.5</v>
      </c>
      <c r="AA11" s="67">
        <v>415.96</v>
      </c>
      <c r="AB11" s="64">
        <v>39791.519999999997</v>
      </c>
      <c r="AC11" s="66">
        <v>547132.29</v>
      </c>
      <c r="AD11" s="63">
        <v>513983.65</v>
      </c>
      <c r="AE11" s="67">
        <v>553.5</v>
      </c>
      <c r="AF11" s="64">
        <v>38072.92</v>
      </c>
      <c r="AG11" s="66">
        <v>523501.8</v>
      </c>
      <c r="AH11" s="63">
        <v>517567.6</v>
      </c>
      <c r="AI11" s="67">
        <v>0</v>
      </c>
      <c r="AJ11" s="63">
        <v>38338.559999999998</v>
      </c>
      <c r="AK11" s="66">
        <v>527151.93999999994</v>
      </c>
      <c r="AL11" s="63">
        <v>581062.14</v>
      </c>
      <c r="AM11" s="67">
        <v>0</v>
      </c>
      <c r="AN11" s="63">
        <v>43714.49</v>
      </c>
      <c r="AO11" s="66">
        <v>591082.41</v>
      </c>
      <c r="AP11" s="63">
        <v>916490.88</v>
      </c>
      <c r="AQ11" s="67">
        <v>25.81</v>
      </c>
      <c r="AR11" s="63">
        <v>67216.088913</v>
      </c>
      <c r="AS11" s="66">
        <f t="shared" ref="AS11:AS74" si="0">+(AP11-AR11-AQ11+IF(AZ11=0,AQ11,AZ11*$G$7))*(1+G11/100)</f>
        <v>936801.73519570008</v>
      </c>
      <c r="AT11" s="68"/>
      <c r="AU11" s="69"/>
      <c r="AV11" s="63">
        <v>0</v>
      </c>
      <c r="AW11" s="63">
        <v>0</v>
      </c>
      <c r="AX11" s="63">
        <v>0</v>
      </c>
      <c r="AY11" s="63">
        <v>0</v>
      </c>
      <c r="AZ11" s="63">
        <v>12</v>
      </c>
      <c r="BA11" s="63">
        <v>12</v>
      </c>
      <c r="BB11" s="63"/>
      <c r="BC11" s="63"/>
      <c r="BD11" s="70">
        <f>+ROUND((AC11+AG11+AK11+AO11+AS11)/5,2)</f>
        <v>625134.04</v>
      </c>
      <c r="BE11" s="71">
        <f t="shared" ref="BE11:BE74" si="1">ROUND(BD11/F11,2)</f>
        <v>181.67</v>
      </c>
      <c r="BF11" s="72">
        <f>+$BJ$600</f>
        <v>520.02</v>
      </c>
      <c r="BG11" s="65">
        <f t="shared" ref="BG11:BG74" si="2">IF((BF11-BE11)&lt;0,0,(BF11-BE11)*F11)</f>
        <v>1164262.3500000001</v>
      </c>
      <c r="BH11" s="73">
        <f>+BG11/$BG$7</f>
        <v>2.9243065003123334E-3</v>
      </c>
      <c r="BI11" s="74">
        <f>+ROUND(BH11,18)</f>
        <v>2.92430650031233E-3</v>
      </c>
    </row>
    <row r="12" spans="1:61" ht="15.75" customHeight="1" x14ac:dyDescent="0.25">
      <c r="A12" s="59">
        <v>1</v>
      </c>
      <c r="B12" s="60">
        <v>2</v>
      </c>
      <c r="C12" s="60">
        <v>14</v>
      </c>
      <c r="D12" s="61" t="s">
        <v>85</v>
      </c>
      <c r="E12" s="61" t="s">
        <v>87</v>
      </c>
      <c r="F12" s="62">
        <v>3411</v>
      </c>
      <c r="G12" s="63">
        <v>10</v>
      </c>
      <c r="H12" s="63">
        <v>268907.38</v>
      </c>
      <c r="I12" s="64">
        <v>0</v>
      </c>
      <c r="J12" s="65">
        <v>295798.12</v>
      </c>
      <c r="K12" s="63">
        <v>292819.44</v>
      </c>
      <c r="L12" s="64">
        <v>61955.25</v>
      </c>
      <c r="M12" s="65">
        <v>253950.61</v>
      </c>
      <c r="N12" s="63">
        <v>327127.8</v>
      </c>
      <c r="O12" s="64">
        <v>29441.59</v>
      </c>
      <c r="P12" s="65">
        <v>327454.83</v>
      </c>
      <c r="Q12" s="63">
        <v>467138.74</v>
      </c>
      <c r="R12" s="64">
        <v>42248.480000000003</v>
      </c>
      <c r="S12" s="65">
        <v>467379.29</v>
      </c>
      <c r="T12" s="63">
        <v>420175.33</v>
      </c>
      <c r="U12" s="64">
        <v>38019.07</v>
      </c>
      <c r="V12" s="66">
        <v>420371.89</v>
      </c>
      <c r="W12" s="63">
        <v>608034.52</v>
      </c>
      <c r="X12" s="64">
        <v>55275.92</v>
      </c>
      <c r="Y12" s="66">
        <v>608034.46</v>
      </c>
      <c r="Z12" s="63">
        <v>723852.12</v>
      </c>
      <c r="AA12" s="67">
        <v>146.72999999999999</v>
      </c>
      <c r="AB12" s="64">
        <v>65804.789999999994</v>
      </c>
      <c r="AC12" s="66">
        <v>723852.06</v>
      </c>
      <c r="AD12" s="63">
        <v>711498.21</v>
      </c>
      <c r="AE12" s="67">
        <v>21.9</v>
      </c>
      <c r="AF12" s="64">
        <v>63907.67</v>
      </c>
      <c r="AG12" s="66">
        <v>712349.6</v>
      </c>
      <c r="AH12" s="63">
        <v>643130.96</v>
      </c>
      <c r="AI12" s="67">
        <v>0</v>
      </c>
      <c r="AJ12" s="63">
        <v>0</v>
      </c>
      <c r="AK12" s="66">
        <v>707444.05</v>
      </c>
      <c r="AL12" s="63">
        <v>769162.46</v>
      </c>
      <c r="AM12" s="67">
        <v>0</v>
      </c>
      <c r="AN12" s="63">
        <v>0</v>
      </c>
      <c r="AO12" s="66">
        <v>846078.71</v>
      </c>
      <c r="AP12" s="63">
        <v>1100484.97</v>
      </c>
      <c r="AQ12" s="67">
        <v>0</v>
      </c>
      <c r="AR12" s="63">
        <v>0</v>
      </c>
      <c r="AS12" s="66">
        <f t="shared" si="0"/>
        <v>1210533.4670000002</v>
      </c>
      <c r="AT12" s="68"/>
      <c r="AU12" s="69"/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/>
      <c r="BC12" s="63"/>
      <c r="BD12" s="70">
        <f t="shared" ref="BD12:BD75" si="3">+ROUND((AC12+AG12+AK12+AO12+AS12)/5,2)</f>
        <v>840051.58</v>
      </c>
      <c r="BE12" s="71">
        <f t="shared" si="1"/>
        <v>246.28</v>
      </c>
      <c r="BF12" s="72">
        <f t="shared" ref="BF12:BF13" si="4">+$BJ$600</f>
        <v>520.02</v>
      </c>
      <c r="BG12" s="65">
        <f t="shared" si="2"/>
        <v>933727.14</v>
      </c>
      <c r="BH12" s="73">
        <f t="shared" ref="BH12:BH75" si="5">+BG12/$BG$7</f>
        <v>2.3452655194252776E-3</v>
      </c>
      <c r="BI12" s="74">
        <f t="shared" ref="BI12:BI75" si="6">+ROUND(BH12,18)</f>
        <v>2.3452655194252802E-3</v>
      </c>
    </row>
    <row r="13" spans="1:61" ht="15.75" customHeight="1" x14ac:dyDescent="0.25">
      <c r="A13" s="59">
        <v>1</v>
      </c>
      <c r="B13" s="60">
        <v>3</v>
      </c>
      <c r="C13" s="60">
        <v>16</v>
      </c>
      <c r="D13" s="61" t="s">
        <v>85</v>
      </c>
      <c r="E13" s="61" t="s">
        <v>88</v>
      </c>
      <c r="F13" s="62">
        <v>2762</v>
      </c>
      <c r="G13" s="63">
        <v>10</v>
      </c>
      <c r="H13" s="63">
        <v>197888.04</v>
      </c>
      <c r="I13" s="64">
        <v>0</v>
      </c>
      <c r="J13" s="65">
        <v>217676.85</v>
      </c>
      <c r="K13" s="63">
        <v>161827.88</v>
      </c>
      <c r="L13" s="64">
        <v>0</v>
      </c>
      <c r="M13" s="65">
        <v>178010.66</v>
      </c>
      <c r="N13" s="63">
        <v>102073.46</v>
      </c>
      <c r="O13" s="64">
        <v>4812.01</v>
      </c>
      <c r="P13" s="65">
        <v>106987.59</v>
      </c>
      <c r="Q13" s="63">
        <v>118013.48</v>
      </c>
      <c r="R13" s="64">
        <v>5806.13</v>
      </c>
      <c r="S13" s="65">
        <v>123428.09</v>
      </c>
      <c r="T13" s="63">
        <v>61198.32</v>
      </c>
      <c r="U13" s="64">
        <v>3238.96</v>
      </c>
      <c r="V13" s="66">
        <v>63755.29</v>
      </c>
      <c r="W13" s="63">
        <v>136245.31</v>
      </c>
      <c r="X13" s="64">
        <v>6487.89</v>
      </c>
      <c r="Y13" s="66">
        <v>142733.16</v>
      </c>
      <c r="Z13" s="63">
        <v>196172.43</v>
      </c>
      <c r="AA13" s="67">
        <v>615.11</v>
      </c>
      <c r="AB13" s="64">
        <v>9341.56</v>
      </c>
      <c r="AC13" s="66">
        <v>205513.95</v>
      </c>
      <c r="AD13" s="63">
        <v>225423.98</v>
      </c>
      <c r="AE13" s="67">
        <v>1123.92</v>
      </c>
      <c r="AF13" s="64">
        <v>10734.49</v>
      </c>
      <c r="AG13" s="66">
        <v>236158.45</v>
      </c>
      <c r="AH13" s="63">
        <v>191344.85</v>
      </c>
      <c r="AI13" s="67">
        <v>0</v>
      </c>
      <c r="AJ13" s="63">
        <v>9111.65</v>
      </c>
      <c r="AK13" s="66">
        <v>200456.51</v>
      </c>
      <c r="AL13" s="63">
        <v>197305.71</v>
      </c>
      <c r="AM13" s="67">
        <v>0</v>
      </c>
      <c r="AN13" s="63">
        <v>9797.1299999999992</v>
      </c>
      <c r="AO13" s="66">
        <v>206259.43</v>
      </c>
      <c r="AP13" s="63">
        <v>363155.6</v>
      </c>
      <c r="AQ13" s="67">
        <v>681.07</v>
      </c>
      <c r="AR13" s="63">
        <v>16891.522965</v>
      </c>
      <c r="AS13" s="66">
        <f t="shared" si="0"/>
        <v>380890.48473849997</v>
      </c>
      <c r="AT13" s="68"/>
      <c r="AU13" s="69"/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/>
      <c r="BC13" s="63"/>
      <c r="BD13" s="70">
        <f t="shared" si="3"/>
        <v>245855.76</v>
      </c>
      <c r="BE13" s="71">
        <f t="shared" si="1"/>
        <v>89.01</v>
      </c>
      <c r="BF13" s="72">
        <f t="shared" si="4"/>
        <v>520.02</v>
      </c>
      <c r="BG13" s="65">
        <f t="shared" si="2"/>
        <v>1190449.6199999999</v>
      </c>
      <c r="BH13" s="73">
        <f t="shared" si="5"/>
        <v>2.9900817131640021E-3</v>
      </c>
      <c r="BI13" s="74">
        <f t="shared" si="6"/>
        <v>2.990081713164E-3</v>
      </c>
    </row>
    <row r="14" spans="1:61" ht="15.75" customHeight="1" x14ac:dyDescent="0.25">
      <c r="A14" s="59">
        <v>1</v>
      </c>
      <c r="B14" s="60">
        <v>4</v>
      </c>
      <c r="C14" s="60">
        <v>8</v>
      </c>
      <c r="D14" s="61" t="s">
        <v>89</v>
      </c>
      <c r="E14" s="61" t="s">
        <v>90</v>
      </c>
      <c r="F14" s="62">
        <v>7573</v>
      </c>
      <c r="G14" s="63">
        <v>12</v>
      </c>
      <c r="H14" s="63">
        <v>2547841.06</v>
      </c>
      <c r="I14" s="64">
        <v>0</v>
      </c>
      <c r="J14" s="65">
        <v>2853581.98</v>
      </c>
      <c r="K14" s="63">
        <v>2593896.2599999998</v>
      </c>
      <c r="L14" s="64">
        <v>0</v>
      </c>
      <c r="M14" s="65">
        <v>2905163.81</v>
      </c>
      <c r="N14" s="63">
        <v>2411464.09</v>
      </c>
      <c r="O14" s="64">
        <v>0</v>
      </c>
      <c r="P14" s="65">
        <v>2700839.78</v>
      </c>
      <c r="Q14" s="63">
        <v>2544440.75</v>
      </c>
      <c r="R14" s="64">
        <v>0</v>
      </c>
      <c r="S14" s="65">
        <v>2849773.64</v>
      </c>
      <c r="T14" s="63">
        <v>2402708.36</v>
      </c>
      <c r="U14" s="64">
        <v>0</v>
      </c>
      <c r="V14" s="66">
        <v>2691033.36</v>
      </c>
      <c r="W14" s="63">
        <v>2666403.7200000002</v>
      </c>
      <c r="X14" s="64">
        <v>0</v>
      </c>
      <c r="Y14" s="66">
        <v>2986372.17</v>
      </c>
      <c r="Z14" s="63">
        <v>2979128.26</v>
      </c>
      <c r="AA14" s="67">
        <v>17236.45</v>
      </c>
      <c r="AB14" s="64">
        <v>0</v>
      </c>
      <c r="AC14" s="66">
        <v>3389562.51</v>
      </c>
      <c r="AD14" s="63">
        <v>2820655.22</v>
      </c>
      <c r="AE14" s="67">
        <v>7116.78</v>
      </c>
      <c r="AF14" s="64">
        <v>0</v>
      </c>
      <c r="AG14" s="66">
        <v>3225859.45</v>
      </c>
      <c r="AH14" s="63">
        <v>2465896.21</v>
      </c>
      <c r="AI14" s="67">
        <v>8597.4</v>
      </c>
      <c r="AJ14" s="63">
        <v>0</v>
      </c>
      <c r="AK14" s="66">
        <v>2836235.98</v>
      </c>
      <c r="AL14" s="63">
        <v>3257031.42</v>
      </c>
      <c r="AM14" s="67">
        <v>9735.8799999999992</v>
      </c>
      <c r="AN14" s="63">
        <v>0</v>
      </c>
      <c r="AO14" s="66">
        <v>3716349.85</v>
      </c>
      <c r="AP14" s="63">
        <v>4191714.36</v>
      </c>
      <c r="AQ14" s="67">
        <v>11986.67</v>
      </c>
      <c r="AR14" s="63">
        <v>0</v>
      </c>
      <c r="AS14" s="66">
        <f t="shared" si="0"/>
        <v>4781631.3328</v>
      </c>
      <c r="AT14" s="68"/>
      <c r="AU14" s="69"/>
      <c r="AV14" s="63">
        <v>324</v>
      </c>
      <c r="AW14" s="63">
        <v>335</v>
      </c>
      <c r="AX14" s="63">
        <v>377</v>
      </c>
      <c r="AY14" s="63">
        <v>356</v>
      </c>
      <c r="AZ14" s="63">
        <v>450</v>
      </c>
      <c r="BA14" s="63">
        <v>450</v>
      </c>
      <c r="BB14" s="63"/>
      <c r="BC14" s="63"/>
      <c r="BD14" s="70">
        <f t="shared" si="3"/>
        <v>3589927.82</v>
      </c>
      <c r="BE14" s="71">
        <f t="shared" si="1"/>
        <v>474.04</v>
      </c>
      <c r="BF14" s="72">
        <f>+$BJ$601</f>
        <v>508.08</v>
      </c>
      <c r="BG14" s="65">
        <f t="shared" si="2"/>
        <v>257784.91999999972</v>
      </c>
      <c r="BH14" s="73">
        <f t="shared" si="5"/>
        <v>6.4748475052765731E-4</v>
      </c>
      <c r="BI14" s="74">
        <f t="shared" si="6"/>
        <v>6.4748475052765699E-4</v>
      </c>
    </row>
    <row r="15" spans="1:61" ht="15.75" customHeight="1" x14ac:dyDescent="0.25">
      <c r="A15" s="59">
        <v>1</v>
      </c>
      <c r="B15" s="60">
        <v>5</v>
      </c>
      <c r="C15" s="60">
        <v>18</v>
      </c>
      <c r="D15" s="61" t="s">
        <v>85</v>
      </c>
      <c r="E15" s="61" t="s">
        <v>91</v>
      </c>
      <c r="F15" s="62">
        <v>1170</v>
      </c>
      <c r="G15" s="63">
        <v>10</v>
      </c>
      <c r="H15" s="63">
        <v>438736.1</v>
      </c>
      <c r="I15" s="64">
        <v>4300.49</v>
      </c>
      <c r="J15" s="65">
        <v>477879.17</v>
      </c>
      <c r="K15" s="63">
        <v>472169.09</v>
      </c>
      <c r="L15" s="64">
        <v>4628.2</v>
      </c>
      <c r="M15" s="65">
        <v>514294.98</v>
      </c>
      <c r="N15" s="63">
        <v>459657.87</v>
      </c>
      <c r="O15" s="64">
        <v>4505.45</v>
      </c>
      <c r="P15" s="65">
        <v>500667.66</v>
      </c>
      <c r="Q15" s="63">
        <v>453041.11</v>
      </c>
      <c r="R15" s="64">
        <v>4463.6499999999996</v>
      </c>
      <c r="S15" s="65">
        <v>493435.21</v>
      </c>
      <c r="T15" s="63">
        <v>483266.8</v>
      </c>
      <c r="U15" s="64">
        <v>4753.87</v>
      </c>
      <c r="V15" s="66">
        <v>526364.22</v>
      </c>
      <c r="W15" s="63">
        <v>451805.94</v>
      </c>
      <c r="X15" s="64">
        <v>4473.32</v>
      </c>
      <c r="Y15" s="66">
        <v>492065.88</v>
      </c>
      <c r="Z15" s="63">
        <v>542295.39</v>
      </c>
      <c r="AA15" s="67">
        <v>15614.5</v>
      </c>
      <c r="AB15" s="64">
        <v>5369.26</v>
      </c>
      <c r="AC15" s="66">
        <v>697392.63</v>
      </c>
      <c r="AD15" s="63">
        <v>596130.59</v>
      </c>
      <c r="AE15" s="67">
        <v>13349.13</v>
      </c>
      <c r="AF15" s="64">
        <v>5902.28</v>
      </c>
      <c r="AG15" s="66">
        <v>758297.94</v>
      </c>
      <c r="AH15" s="63">
        <v>512065.77</v>
      </c>
      <c r="AI15" s="67">
        <v>23206</v>
      </c>
      <c r="AJ15" s="63">
        <v>5070</v>
      </c>
      <c r="AK15" s="66">
        <v>680207.77</v>
      </c>
      <c r="AL15" s="63">
        <v>711612.27</v>
      </c>
      <c r="AM15" s="67">
        <v>23436.3</v>
      </c>
      <c r="AN15" s="63">
        <v>7045.72</v>
      </c>
      <c r="AO15" s="66">
        <v>889836.55</v>
      </c>
      <c r="AP15" s="63">
        <v>972942.7</v>
      </c>
      <c r="AQ15" s="67">
        <v>22115.57</v>
      </c>
      <c r="AR15" s="63">
        <v>9635.1401069999993</v>
      </c>
      <c r="AS15" s="66">
        <f t="shared" si="0"/>
        <v>1198019.2728823002</v>
      </c>
      <c r="AT15" s="68"/>
      <c r="AU15" s="69"/>
      <c r="AV15" s="63">
        <v>566</v>
      </c>
      <c r="AW15" s="63">
        <v>565</v>
      </c>
      <c r="AX15" s="63">
        <v>676</v>
      </c>
      <c r="AY15" s="63">
        <v>642</v>
      </c>
      <c r="AZ15" s="63">
        <v>743</v>
      </c>
      <c r="BA15" s="63">
        <v>743</v>
      </c>
      <c r="BB15" s="63"/>
      <c r="BC15" s="63"/>
      <c r="BD15" s="70">
        <f t="shared" si="3"/>
        <v>844750.83</v>
      </c>
      <c r="BE15" s="71">
        <f t="shared" si="1"/>
        <v>722.01</v>
      </c>
      <c r="BF15" s="72">
        <f t="shared" ref="BF15:BF22" si="7">+$BJ$600</f>
        <v>520.02</v>
      </c>
      <c r="BG15" s="65">
        <f t="shared" si="2"/>
        <v>0</v>
      </c>
      <c r="BH15" s="73">
        <f t="shared" si="5"/>
        <v>0</v>
      </c>
      <c r="BI15" s="74">
        <f t="shared" si="6"/>
        <v>0</v>
      </c>
    </row>
    <row r="16" spans="1:61" ht="15.75" customHeight="1" x14ac:dyDescent="0.25">
      <c r="A16" s="59">
        <v>1</v>
      </c>
      <c r="B16" s="60">
        <v>6</v>
      </c>
      <c r="C16" s="60">
        <v>18</v>
      </c>
      <c r="D16" s="61" t="s">
        <v>85</v>
      </c>
      <c r="E16" s="61" t="s">
        <v>92</v>
      </c>
      <c r="F16" s="62">
        <v>2491</v>
      </c>
      <c r="G16" s="63">
        <v>10</v>
      </c>
      <c r="H16" s="63">
        <v>922819.3</v>
      </c>
      <c r="I16" s="64">
        <v>43504.28</v>
      </c>
      <c r="J16" s="65">
        <v>967246.52</v>
      </c>
      <c r="K16" s="63">
        <v>912243.77</v>
      </c>
      <c r="L16" s="64">
        <v>43005.72</v>
      </c>
      <c r="M16" s="65">
        <v>956161.86</v>
      </c>
      <c r="N16" s="63">
        <v>799110.74</v>
      </c>
      <c r="O16" s="64">
        <v>37672.42</v>
      </c>
      <c r="P16" s="65">
        <v>837582.15</v>
      </c>
      <c r="Q16" s="63">
        <v>866075.75</v>
      </c>
      <c r="R16" s="64">
        <v>41014.879999999997</v>
      </c>
      <c r="S16" s="65">
        <v>907566.95</v>
      </c>
      <c r="T16" s="63">
        <v>844791.73</v>
      </c>
      <c r="U16" s="64">
        <v>40030.449999999997</v>
      </c>
      <c r="V16" s="66">
        <v>885237.41</v>
      </c>
      <c r="W16" s="63">
        <v>1001250.43</v>
      </c>
      <c r="X16" s="64">
        <v>47678.87</v>
      </c>
      <c r="Y16" s="66">
        <v>1048928.72</v>
      </c>
      <c r="Z16" s="63">
        <v>1003634.24</v>
      </c>
      <c r="AA16" s="67">
        <v>18781.73</v>
      </c>
      <c r="AB16" s="64">
        <v>47792.39</v>
      </c>
      <c r="AC16" s="66">
        <v>1267278.18</v>
      </c>
      <c r="AD16" s="63">
        <v>968086.71</v>
      </c>
      <c r="AE16" s="67">
        <v>17597.13</v>
      </c>
      <c r="AF16" s="64">
        <v>47661.43</v>
      </c>
      <c r="AG16" s="66">
        <v>1246923.43</v>
      </c>
      <c r="AH16" s="63">
        <v>858234</v>
      </c>
      <c r="AI16" s="67">
        <v>24583.599999999999</v>
      </c>
      <c r="AJ16" s="63">
        <v>40853.32</v>
      </c>
      <c r="AK16" s="66">
        <v>1159614.1100000001</v>
      </c>
      <c r="AL16" s="63">
        <v>1213498.42</v>
      </c>
      <c r="AM16" s="67">
        <v>28353.599999999999</v>
      </c>
      <c r="AN16" s="63">
        <v>57782.03</v>
      </c>
      <c r="AO16" s="66">
        <v>1518000.73</v>
      </c>
      <c r="AP16" s="63">
        <v>1580500.78</v>
      </c>
      <c r="AQ16" s="67">
        <v>28957.21</v>
      </c>
      <c r="AR16" s="63">
        <v>75262.032500000001</v>
      </c>
      <c r="AS16" s="66">
        <f t="shared" si="0"/>
        <v>1932682.7712500002</v>
      </c>
      <c r="AT16" s="68"/>
      <c r="AU16" s="69"/>
      <c r="AV16" s="63">
        <v>1080</v>
      </c>
      <c r="AW16" s="63">
        <v>1159</v>
      </c>
      <c r="AX16" s="63">
        <v>1313</v>
      </c>
      <c r="AY16" s="63">
        <v>1269</v>
      </c>
      <c r="AZ16" s="63">
        <v>1410</v>
      </c>
      <c r="BA16" s="63">
        <v>1404</v>
      </c>
      <c r="BB16" s="63"/>
      <c r="BC16" s="63"/>
      <c r="BD16" s="70">
        <f t="shared" si="3"/>
        <v>1424899.84</v>
      </c>
      <c r="BE16" s="71">
        <f t="shared" si="1"/>
        <v>572.02</v>
      </c>
      <c r="BF16" s="72">
        <f t="shared" si="7"/>
        <v>520.02</v>
      </c>
      <c r="BG16" s="65">
        <f t="shared" si="2"/>
        <v>0</v>
      </c>
      <c r="BH16" s="73">
        <f t="shared" si="5"/>
        <v>0</v>
      </c>
      <c r="BI16" s="74">
        <f t="shared" si="6"/>
        <v>0</v>
      </c>
    </row>
    <row r="17" spans="1:61" ht="15.75" customHeight="1" x14ac:dyDescent="0.25">
      <c r="A17" s="59">
        <v>1</v>
      </c>
      <c r="B17" s="60">
        <v>7</v>
      </c>
      <c r="C17" s="60">
        <v>4</v>
      </c>
      <c r="D17" s="61" t="s">
        <v>85</v>
      </c>
      <c r="E17" s="61" t="s">
        <v>93</v>
      </c>
      <c r="F17" s="62">
        <v>2673</v>
      </c>
      <c r="G17" s="63">
        <v>10</v>
      </c>
      <c r="H17" s="63">
        <v>316929.46000000002</v>
      </c>
      <c r="I17" s="64">
        <v>0</v>
      </c>
      <c r="J17" s="65">
        <v>348622.4</v>
      </c>
      <c r="K17" s="63">
        <v>340007.08</v>
      </c>
      <c r="L17" s="64">
        <v>0</v>
      </c>
      <c r="M17" s="65">
        <v>374007.79</v>
      </c>
      <c r="N17" s="63">
        <v>370129.79</v>
      </c>
      <c r="O17" s="64">
        <v>0</v>
      </c>
      <c r="P17" s="65">
        <v>407142.77</v>
      </c>
      <c r="Q17" s="63">
        <v>433405.1</v>
      </c>
      <c r="R17" s="64">
        <v>0</v>
      </c>
      <c r="S17" s="65">
        <v>476745.61</v>
      </c>
      <c r="T17" s="63">
        <v>413837.13</v>
      </c>
      <c r="U17" s="64">
        <v>0</v>
      </c>
      <c r="V17" s="66">
        <v>455220.84</v>
      </c>
      <c r="W17" s="63">
        <v>571579.35</v>
      </c>
      <c r="X17" s="64">
        <v>0</v>
      </c>
      <c r="Y17" s="66">
        <v>628737.29</v>
      </c>
      <c r="Z17" s="63">
        <v>618195.80000000005</v>
      </c>
      <c r="AA17" s="67">
        <v>2307.6999999999998</v>
      </c>
      <c r="AB17" s="64">
        <v>0</v>
      </c>
      <c r="AC17" s="66">
        <v>682732.74</v>
      </c>
      <c r="AD17" s="63">
        <v>633417.72</v>
      </c>
      <c r="AE17" s="67">
        <v>1043.98</v>
      </c>
      <c r="AF17" s="64">
        <v>0</v>
      </c>
      <c r="AG17" s="66">
        <v>703932.83</v>
      </c>
      <c r="AH17" s="63">
        <v>555765.18999999994</v>
      </c>
      <c r="AI17" s="67">
        <v>624.1</v>
      </c>
      <c r="AJ17" s="63">
        <v>0</v>
      </c>
      <c r="AK17" s="66">
        <v>620728.87</v>
      </c>
      <c r="AL17" s="63">
        <v>719993.14</v>
      </c>
      <c r="AM17" s="67">
        <v>1128.4100000000001</v>
      </c>
      <c r="AN17" s="63">
        <v>0</v>
      </c>
      <c r="AO17" s="66">
        <v>802576.8</v>
      </c>
      <c r="AP17" s="63">
        <v>1022294.6</v>
      </c>
      <c r="AQ17" s="67">
        <v>1039.8</v>
      </c>
      <c r="AR17" s="63">
        <v>0</v>
      </c>
      <c r="AS17" s="66">
        <f t="shared" si="0"/>
        <v>1140242.3560000001</v>
      </c>
      <c r="AT17" s="68"/>
      <c r="AU17" s="69"/>
      <c r="AV17" s="63">
        <v>24</v>
      </c>
      <c r="AW17" s="63">
        <v>38</v>
      </c>
      <c r="AX17" s="63">
        <v>46</v>
      </c>
      <c r="AY17" s="63">
        <v>54</v>
      </c>
      <c r="AZ17" s="63">
        <v>77</v>
      </c>
      <c r="BA17" s="63">
        <v>77</v>
      </c>
      <c r="BB17" s="63"/>
      <c r="BC17" s="63"/>
      <c r="BD17" s="70">
        <f t="shared" si="3"/>
        <v>790042.72</v>
      </c>
      <c r="BE17" s="71">
        <f t="shared" si="1"/>
        <v>295.56</v>
      </c>
      <c r="BF17" s="72">
        <f t="shared" si="7"/>
        <v>520.02</v>
      </c>
      <c r="BG17" s="65">
        <f t="shared" si="2"/>
        <v>599981.57999999996</v>
      </c>
      <c r="BH17" s="73">
        <f t="shared" si="5"/>
        <v>1.5069885532772438E-3</v>
      </c>
      <c r="BI17" s="74">
        <f t="shared" si="6"/>
        <v>1.5069885532772399E-3</v>
      </c>
    </row>
    <row r="18" spans="1:61" ht="15.75" customHeight="1" x14ac:dyDescent="0.25">
      <c r="A18" s="59">
        <v>1</v>
      </c>
      <c r="B18" s="60">
        <v>8</v>
      </c>
      <c r="C18" s="60">
        <v>8</v>
      </c>
      <c r="D18" s="61" t="s">
        <v>85</v>
      </c>
      <c r="E18" s="61" t="s">
        <v>94</v>
      </c>
      <c r="F18" s="62">
        <v>1656</v>
      </c>
      <c r="G18" s="63">
        <v>10</v>
      </c>
      <c r="H18" s="63">
        <v>745627.31</v>
      </c>
      <c r="I18" s="64">
        <v>0</v>
      </c>
      <c r="J18" s="65">
        <v>820190.05</v>
      </c>
      <c r="K18" s="63">
        <v>805709.39</v>
      </c>
      <c r="L18" s="64">
        <v>0</v>
      </c>
      <c r="M18" s="65">
        <v>886280.33</v>
      </c>
      <c r="N18" s="63">
        <v>721366.97</v>
      </c>
      <c r="O18" s="64">
        <v>0</v>
      </c>
      <c r="P18" s="65">
        <v>793503.67</v>
      </c>
      <c r="Q18" s="63">
        <v>911000.13</v>
      </c>
      <c r="R18" s="64">
        <v>0</v>
      </c>
      <c r="S18" s="65">
        <v>1002100.14</v>
      </c>
      <c r="T18" s="63">
        <v>725827.05</v>
      </c>
      <c r="U18" s="64">
        <v>0</v>
      </c>
      <c r="V18" s="66">
        <v>798409.75</v>
      </c>
      <c r="W18" s="63">
        <v>749503.12</v>
      </c>
      <c r="X18" s="64">
        <v>0</v>
      </c>
      <c r="Y18" s="66">
        <v>824453.43</v>
      </c>
      <c r="Z18" s="63">
        <v>821652.12</v>
      </c>
      <c r="AA18" s="67">
        <v>116056.5</v>
      </c>
      <c r="AB18" s="64">
        <v>0</v>
      </c>
      <c r="AC18" s="66">
        <v>1824910.91</v>
      </c>
      <c r="AD18" s="63">
        <v>770543.54</v>
      </c>
      <c r="AE18" s="67">
        <v>121035.08</v>
      </c>
      <c r="AF18" s="64">
        <v>0</v>
      </c>
      <c r="AG18" s="66">
        <v>1736716.92</v>
      </c>
      <c r="AH18" s="63">
        <v>663324.31000000006</v>
      </c>
      <c r="AI18" s="67">
        <v>176718.51</v>
      </c>
      <c r="AJ18" s="63">
        <v>0</v>
      </c>
      <c r="AK18" s="66">
        <v>1642274.15</v>
      </c>
      <c r="AL18" s="63">
        <v>886001.8</v>
      </c>
      <c r="AM18" s="67">
        <v>179822.52</v>
      </c>
      <c r="AN18" s="63">
        <v>0</v>
      </c>
      <c r="AO18" s="66">
        <v>1865847.57</v>
      </c>
      <c r="AP18" s="63">
        <v>1183266.43</v>
      </c>
      <c r="AQ18" s="67">
        <v>189722.17</v>
      </c>
      <c r="AR18" s="63">
        <v>0</v>
      </c>
      <c r="AS18" s="66">
        <f t="shared" si="0"/>
        <v>2158713.2820000001</v>
      </c>
      <c r="AT18" s="68"/>
      <c r="AU18" s="69"/>
      <c r="AV18" s="63">
        <v>4789</v>
      </c>
      <c r="AW18" s="63">
        <v>4668</v>
      </c>
      <c r="AX18" s="63">
        <v>5055</v>
      </c>
      <c r="AY18" s="63">
        <v>4973</v>
      </c>
      <c r="AZ18" s="63">
        <v>4867</v>
      </c>
      <c r="BA18" s="63">
        <v>4849</v>
      </c>
      <c r="BB18" s="63"/>
      <c r="BC18" s="63"/>
      <c r="BD18" s="70">
        <f t="shared" si="3"/>
        <v>1845692.57</v>
      </c>
      <c r="BE18" s="71">
        <f t="shared" si="1"/>
        <v>1114.55</v>
      </c>
      <c r="BF18" s="72">
        <f t="shared" si="7"/>
        <v>520.02</v>
      </c>
      <c r="BG18" s="65">
        <f t="shared" si="2"/>
        <v>0</v>
      </c>
      <c r="BH18" s="73">
        <f t="shared" si="5"/>
        <v>0</v>
      </c>
      <c r="BI18" s="74">
        <f t="shared" si="6"/>
        <v>0</v>
      </c>
    </row>
    <row r="19" spans="1:61" ht="15.75" customHeight="1" x14ac:dyDescent="0.25">
      <c r="A19" s="59">
        <v>1</v>
      </c>
      <c r="B19" s="60">
        <v>9</v>
      </c>
      <c r="C19" s="60">
        <v>17</v>
      </c>
      <c r="D19" s="61" t="s">
        <v>85</v>
      </c>
      <c r="E19" s="61" t="s">
        <v>95</v>
      </c>
      <c r="F19" s="62">
        <v>2590</v>
      </c>
      <c r="G19" s="63">
        <v>10</v>
      </c>
      <c r="H19" s="63">
        <v>804553.53</v>
      </c>
      <c r="I19" s="64">
        <v>0</v>
      </c>
      <c r="J19" s="65">
        <v>885008.88</v>
      </c>
      <c r="K19" s="63">
        <v>936906.39</v>
      </c>
      <c r="L19" s="64">
        <v>0</v>
      </c>
      <c r="M19" s="65">
        <v>1030597.03</v>
      </c>
      <c r="N19" s="63">
        <v>790212.13</v>
      </c>
      <c r="O19" s="64">
        <v>0</v>
      </c>
      <c r="P19" s="65">
        <v>869233.35</v>
      </c>
      <c r="Q19" s="63">
        <v>897506.92</v>
      </c>
      <c r="R19" s="64">
        <v>0</v>
      </c>
      <c r="S19" s="65">
        <v>987257.61</v>
      </c>
      <c r="T19" s="63">
        <v>821940.17</v>
      </c>
      <c r="U19" s="64">
        <v>0</v>
      </c>
      <c r="V19" s="66">
        <v>904134.18</v>
      </c>
      <c r="W19" s="63">
        <v>1024666.53</v>
      </c>
      <c r="X19" s="64">
        <v>0</v>
      </c>
      <c r="Y19" s="66">
        <v>1127133.19</v>
      </c>
      <c r="Z19" s="63">
        <v>1218208.52</v>
      </c>
      <c r="AA19" s="67">
        <v>250371.23</v>
      </c>
      <c r="AB19" s="64">
        <v>0</v>
      </c>
      <c r="AC19" s="66">
        <v>2804955.47</v>
      </c>
      <c r="AD19" s="63">
        <v>798177.59</v>
      </c>
      <c r="AE19" s="67">
        <v>191311.66</v>
      </c>
      <c r="AF19" s="64">
        <v>0</v>
      </c>
      <c r="AG19" s="66">
        <v>2412266.84</v>
      </c>
      <c r="AH19" s="63">
        <v>916743.1</v>
      </c>
      <c r="AI19" s="67">
        <v>317057.38</v>
      </c>
      <c r="AJ19" s="63">
        <v>0</v>
      </c>
      <c r="AK19" s="66">
        <v>2495469.54</v>
      </c>
      <c r="AL19" s="63">
        <v>1143441.1100000001</v>
      </c>
      <c r="AM19" s="67">
        <v>333854.63</v>
      </c>
      <c r="AN19" s="63">
        <v>0</v>
      </c>
      <c r="AO19" s="66">
        <v>2760523.22</v>
      </c>
      <c r="AP19" s="63">
        <v>1510110.18</v>
      </c>
      <c r="AQ19" s="67">
        <v>306779.59000000003</v>
      </c>
      <c r="AR19" s="63">
        <v>0</v>
      </c>
      <c r="AS19" s="66">
        <f t="shared" si="0"/>
        <v>3098123.4130000002</v>
      </c>
      <c r="AT19" s="68"/>
      <c r="AU19" s="69"/>
      <c r="AV19" s="63">
        <v>7947</v>
      </c>
      <c r="AW19" s="63">
        <v>7967</v>
      </c>
      <c r="AX19" s="63">
        <v>8383</v>
      </c>
      <c r="AY19" s="63">
        <v>8539</v>
      </c>
      <c r="AZ19" s="63">
        <v>8103</v>
      </c>
      <c r="BA19" s="63">
        <v>8089</v>
      </c>
      <c r="BB19" s="63"/>
      <c r="BC19" s="63"/>
      <c r="BD19" s="70">
        <f t="shared" si="3"/>
        <v>2714267.7</v>
      </c>
      <c r="BE19" s="71">
        <f t="shared" si="1"/>
        <v>1047.98</v>
      </c>
      <c r="BF19" s="72">
        <f t="shared" si="7"/>
        <v>520.02</v>
      </c>
      <c r="BG19" s="65">
        <f t="shared" si="2"/>
        <v>0</v>
      </c>
      <c r="BH19" s="73">
        <f t="shared" si="5"/>
        <v>0</v>
      </c>
      <c r="BI19" s="74">
        <f t="shared" si="6"/>
        <v>0</v>
      </c>
    </row>
    <row r="20" spans="1:61" ht="15.75" customHeight="1" x14ac:dyDescent="0.25">
      <c r="A20" s="59">
        <v>1</v>
      </c>
      <c r="B20" s="60">
        <v>10</v>
      </c>
      <c r="C20" s="60">
        <v>12</v>
      </c>
      <c r="D20" s="61" t="s">
        <v>85</v>
      </c>
      <c r="E20" s="61" t="s">
        <v>96</v>
      </c>
      <c r="F20" s="62">
        <v>2817</v>
      </c>
      <c r="G20" s="63">
        <v>10</v>
      </c>
      <c r="H20" s="63">
        <v>192761.04</v>
      </c>
      <c r="I20" s="64">
        <v>0</v>
      </c>
      <c r="J20" s="65">
        <v>212037.14</v>
      </c>
      <c r="K20" s="63">
        <v>208452.91</v>
      </c>
      <c r="L20" s="64">
        <v>0</v>
      </c>
      <c r="M20" s="65">
        <v>229298.2</v>
      </c>
      <c r="N20" s="63">
        <v>182132.18</v>
      </c>
      <c r="O20" s="64">
        <v>0</v>
      </c>
      <c r="P20" s="65">
        <v>200345.4</v>
      </c>
      <c r="Q20" s="63">
        <v>180144.06</v>
      </c>
      <c r="R20" s="64">
        <v>0</v>
      </c>
      <c r="S20" s="65">
        <v>198158.46</v>
      </c>
      <c r="T20" s="63">
        <v>147553.99</v>
      </c>
      <c r="U20" s="64">
        <v>0</v>
      </c>
      <c r="V20" s="66">
        <v>162309.39000000001</v>
      </c>
      <c r="W20" s="63">
        <v>251582.96</v>
      </c>
      <c r="X20" s="64">
        <v>0</v>
      </c>
      <c r="Y20" s="66">
        <v>276741.25</v>
      </c>
      <c r="Z20" s="63">
        <v>280842.37</v>
      </c>
      <c r="AA20" s="67">
        <v>0</v>
      </c>
      <c r="AB20" s="64">
        <v>0</v>
      </c>
      <c r="AC20" s="66">
        <v>308926.61</v>
      </c>
      <c r="AD20" s="63">
        <v>283045.73</v>
      </c>
      <c r="AE20" s="67">
        <v>0</v>
      </c>
      <c r="AF20" s="64">
        <v>0</v>
      </c>
      <c r="AG20" s="66">
        <v>311350.3</v>
      </c>
      <c r="AH20" s="63">
        <v>372323.65</v>
      </c>
      <c r="AI20" s="67">
        <v>146.53</v>
      </c>
      <c r="AJ20" s="63">
        <v>0</v>
      </c>
      <c r="AK20" s="66">
        <v>409556.01</v>
      </c>
      <c r="AL20" s="63">
        <v>405980.12</v>
      </c>
      <c r="AM20" s="67">
        <v>0</v>
      </c>
      <c r="AN20" s="63">
        <v>0</v>
      </c>
      <c r="AO20" s="66">
        <v>446578.13</v>
      </c>
      <c r="AP20" s="63">
        <v>491479.09</v>
      </c>
      <c r="AQ20" s="67">
        <v>0</v>
      </c>
      <c r="AR20" s="63">
        <v>0</v>
      </c>
      <c r="AS20" s="66">
        <f t="shared" si="0"/>
        <v>540626.99900000007</v>
      </c>
      <c r="AT20" s="68"/>
      <c r="AU20" s="69"/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/>
      <c r="BC20" s="63"/>
      <c r="BD20" s="70">
        <f t="shared" si="3"/>
        <v>403407.61</v>
      </c>
      <c r="BE20" s="71">
        <f t="shared" si="1"/>
        <v>143.19999999999999</v>
      </c>
      <c r="BF20" s="72">
        <f t="shared" si="7"/>
        <v>520.02</v>
      </c>
      <c r="BG20" s="65">
        <f t="shared" si="2"/>
        <v>1061501.94</v>
      </c>
      <c r="BH20" s="73">
        <f t="shared" si="5"/>
        <v>2.6662006404623087E-3</v>
      </c>
      <c r="BI20" s="74">
        <f t="shared" si="6"/>
        <v>2.66620064046231E-3</v>
      </c>
    </row>
    <row r="21" spans="1:61" ht="15.75" customHeight="1" x14ac:dyDescent="0.25">
      <c r="A21" s="59">
        <v>1</v>
      </c>
      <c r="B21" s="60">
        <v>11</v>
      </c>
      <c r="C21" s="60">
        <v>2</v>
      </c>
      <c r="D21" s="61" t="s">
        <v>85</v>
      </c>
      <c r="E21" s="61" t="s">
        <v>97</v>
      </c>
      <c r="F21" s="62">
        <v>7340</v>
      </c>
      <c r="G21" s="63">
        <v>10</v>
      </c>
      <c r="H21" s="63">
        <v>1612264.49</v>
      </c>
      <c r="I21" s="64">
        <v>0</v>
      </c>
      <c r="J21" s="65">
        <v>1773490.94</v>
      </c>
      <c r="K21" s="63">
        <v>1685183.45</v>
      </c>
      <c r="L21" s="64">
        <v>0</v>
      </c>
      <c r="M21" s="65">
        <v>1853701.8</v>
      </c>
      <c r="N21" s="63">
        <v>1446838.06</v>
      </c>
      <c r="O21" s="64">
        <v>0</v>
      </c>
      <c r="P21" s="65">
        <v>1591521.86</v>
      </c>
      <c r="Q21" s="63">
        <v>1528346.23</v>
      </c>
      <c r="R21" s="64">
        <v>0</v>
      </c>
      <c r="S21" s="65">
        <v>1681180.85</v>
      </c>
      <c r="T21" s="63">
        <v>1303273.75</v>
      </c>
      <c r="U21" s="64">
        <v>0</v>
      </c>
      <c r="V21" s="66">
        <v>1433601.13</v>
      </c>
      <c r="W21" s="63">
        <v>1645986.01</v>
      </c>
      <c r="X21" s="64">
        <v>0</v>
      </c>
      <c r="Y21" s="66">
        <v>1810584.61</v>
      </c>
      <c r="Z21" s="63">
        <v>1989877.61</v>
      </c>
      <c r="AA21" s="67">
        <v>3269.99</v>
      </c>
      <c r="AB21" s="64">
        <v>0</v>
      </c>
      <c r="AC21" s="66">
        <v>2189648.23</v>
      </c>
      <c r="AD21" s="63">
        <v>1941562.12</v>
      </c>
      <c r="AE21" s="67">
        <v>2060.86</v>
      </c>
      <c r="AF21" s="64">
        <v>0</v>
      </c>
      <c r="AG21" s="66">
        <v>2137831.2400000002</v>
      </c>
      <c r="AH21" s="63">
        <v>1753310.36</v>
      </c>
      <c r="AI21" s="67">
        <v>173.89</v>
      </c>
      <c r="AJ21" s="63">
        <v>0</v>
      </c>
      <c r="AK21" s="66">
        <v>1933705.94</v>
      </c>
      <c r="AL21" s="63">
        <v>2377553.52</v>
      </c>
      <c r="AM21" s="67">
        <v>840.81</v>
      </c>
      <c r="AN21" s="63">
        <v>0</v>
      </c>
      <c r="AO21" s="66">
        <v>2620953.7599999998</v>
      </c>
      <c r="AP21" s="63">
        <v>3291984.62</v>
      </c>
      <c r="AQ21" s="67">
        <v>1653.65</v>
      </c>
      <c r="AR21" s="63">
        <v>0</v>
      </c>
      <c r="AS21" s="66">
        <f t="shared" si="0"/>
        <v>3624619.7790000006</v>
      </c>
      <c r="AT21" s="68"/>
      <c r="AU21" s="69"/>
      <c r="AV21" s="63">
        <v>20</v>
      </c>
      <c r="AW21" s="63">
        <v>20</v>
      </c>
      <c r="AX21" s="63">
        <v>24</v>
      </c>
      <c r="AY21" s="63">
        <v>30</v>
      </c>
      <c r="AZ21" s="63">
        <v>24</v>
      </c>
      <c r="BA21" s="63">
        <v>24</v>
      </c>
      <c r="BB21" s="63"/>
      <c r="BC21" s="63"/>
      <c r="BD21" s="70">
        <f t="shared" si="3"/>
        <v>2501351.79</v>
      </c>
      <c r="BE21" s="71">
        <f t="shared" si="1"/>
        <v>340.78</v>
      </c>
      <c r="BF21" s="72">
        <f t="shared" si="7"/>
        <v>520.02</v>
      </c>
      <c r="BG21" s="65">
        <f t="shared" si="2"/>
        <v>1315621.6000000001</v>
      </c>
      <c r="BH21" s="73">
        <f t="shared" si="5"/>
        <v>3.3044792669206496E-3</v>
      </c>
      <c r="BI21" s="74">
        <f t="shared" si="6"/>
        <v>3.30447926692065E-3</v>
      </c>
    </row>
    <row r="22" spans="1:61" ht="15.75" customHeight="1" x14ac:dyDescent="0.25">
      <c r="A22" s="59">
        <v>1</v>
      </c>
      <c r="B22" s="60">
        <v>12</v>
      </c>
      <c r="C22" s="60">
        <v>5</v>
      </c>
      <c r="D22" s="61" t="s">
        <v>85</v>
      </c>
      <c r="E22" s="61" t="s">
        <v>98</v>
      </c>
      <c r="F22" s="62">
        <v>3389</v>
      </c>
      <c r="G22" s="63">
        <v>10</v>
      </c>
      <c r="H22" s="63">
        <v>481780.47</v>
      </c>
      <c r="I22" s="64">
        <v>54920.54</v>
      </c>
      <c r="J22" s="65">
        <v>469545.92</v>
      </c>
      <c r="K22" s="63">
        <v>480805.73</v>
      </c>
      <c r="L22" s="64">
        <v>54488</v>
      </c>
      <c r="M22" s="65">
        <v>468949.51</v>
      </c>
      <c r="N22" s="63">
        <v>378765.15</v>
      </c>
      <c r="O22" s="64">
        <v>34088.97</v>
      </c>
      <c r="P22" s="65">
        <v>379143.8</v>
      </c>
      <c r="Q22" s="63">
        <v>418994.21</v>
      </c>
      <c r="R22" s="64">
        <v>38049.730000000003</v>
      </c>
      <c r="S22" s="65">
        <v>419038.93</v>
      </c>
      <c r="T22" s="63">
        <v>403895.12</v>
      </c>
      <c r="U22" s="64">
        <v>36664.26</v>
      </c>
      <c r="V22" s="66">
        <v>403953.94</v>
      </c>
      <c r="W22" s="63">
        <v>579890.34</v>
      </c>
      <c r="X22" s="64">
        <v>52717.36</v>
      </c>
      <c r="Y22" s="66">
        <v>579890.28</v>
      </c>
      <c r="Z22" s="63">
        <v>760153.19</v>
      </c>
      <c r="AA22" s="67">
        <v>394.19</v>
      </c>
      <c r="AB22" s="64">
        <v>69104.88</v>
      </c>
      <c r="AC22" s="66">
        <v>761909.45</v>
      </c>
      <c r="AD22" s="63">
        <v>750102.9</v>
      </c>
      <c r="AE22" s="67">
        <v>208.18</v>
      </c>
      <c r="AF22" s="64">
        <v>68847.990000000005</v>
      </c>
      <c r="AG22" s="66">
        <v>753093.27</v>
      </c>
      <c r="AH22" s="63">
        <v>733633.94</v>
      </c>
      <c r="AI22" s="67">
        <v>484.8</v>
      </c>
      <c r="AJ22" s="63">
        <v>68076.820000000007</v>
      </c>
      <c r="AK22" s="66">
        <v>737711.34</v>
      </c>
      <c r="AL22" s="63">
        <v>827555.13</v>
      </c>
      <c r="AM22" s="67">
        <v>427.32</v>
      </c>
      <c r="AN22" s="63">
        <v>74689.7</v>
      </c>
      <c r="AO22" s="66">
        <v>833813.71</v>
      </c>
      <c r="AP22" s="63">
        <v>1147594.1000000001</v>
      </c>
      <c r="AQ22" s="67">
        <v>779.69</v>
      </c>
      <c r="AR22" s="63">
        <v>103939.339748</v>
      </c>
      <c r="AS22" s="66">
        <f t="shared" si="0"/>
        <v>1155484.1212772003</v>
      </c>
      <c r="AT22" s="68"/>
      <c r="AU22" s="69"/>
      <c r="AV22" s="63">
        <v>10</v>
      </c>
      <c r="AW22" s="63">
        <v>18</v>
      </c>
      <c r="AX22" s="63">
        <v>28</v>
      </c>
      <c r="AY22" s="63">
        <v>28</v>
      </c>
      <c r="AZ22" s="63">
        <v>38</v>
      </c>
      <c r="BA22" s="63">
        <v>38</v>
      </c>
      <c r="BB22" s="63"/>
      <c r="BC22" s="63"/>
      <c r="BD22" s="70">
        <f t="shared" si="3"/>
        <v>848402.38</v>
      </c>
      <c r="BE22" s="71">
        <f t="shared" si="1"/>
        <v>250.34</v>
      </c>
      <c r="BF22" s="72">
        <f t="shared" si="7"/>
        <v>520.02</v>
      </c>
      <c r="BG22" s="65">
        <f t="shared" si="2"/>
        <v>913945.51999999979</v>
      </c>
      <c r="BH22" s="73">
        <f t="shared" si="5"/>
        <v>2.2955795358901156E-3</v>
      </c>
      <c r="BI22" s="74">
        <f t="shared" si="6"/>
        <v>2.2955795358901199E-3</v>
      </c>
    </row>
    <row r="23" spans="1:61" ht="15.75" customHeight="1" x14ac:dyDescent="0.25">
      <c r="A23" s="59">
        <v>1</v>
      </c>
      <c r="B23" s="60">
        <v>13</v>
      </c>
      <c r="C23" s="60">
        <v>14</v>
      </c>
      <c r="D23" s="61" t="s">
        <v>89</v>
      </c>
      <c r="E23" s="61" t="s">
        <v>99</v>
      </c>
      <c r="F23" s="62">
        <v>7973</v>
      </c>
      <c r="G23" s="63">
        <v>12</v>
      </c>
      <c r="H23" s="63">
        <v>922679.37</v>
      </c>
      <c r="I23" s="64">
        <v>20144.52</v>
      </c>
      <c r="J23" s="65">
        <v>1010839.03</v>
      </c>
      <c r="K23" s="63">
        <v>817103</v>
      </c>
      <c r="L23" s="64">
        <v>19099.55</v>
      </c>
      <c r="M23" s="65">
        <v>893763.87</v>
      </c>
      <c r="N23" s="63">
        <v>1127485.53</v>
      </c>
      <c r="O23" s="64">
        <v>53152.47</v>
      </c>
      <c r="P23" s="65">
        <v>1203253.03</v>
      </c>
      <c r="Q23" s="63">
        <v>1601730.72</v>
      </c>
      <c r="R23" s="64">
        <v>75822.460000000006</v>
      </c>
      <c r="S23" s="65">
        <v>1709017.25</v>
      </c>
      <c r="T23" s="63">
        <v>1189135.1399999999</v>
      </c>
      <c r="U23" s="64">
        <v>56412.51</v>
      </c>
      <c r="V23" s="66">
        <v>1268649.3400000001</v>
      </c>
      <c r="W23" s="63">
        <v>1698213.57</v>
      </c>
      <c r="X23" s="64">
        <v>80867.75</v>
      </c>
      <c r="Y23" s="66">
        <v>1811427.32</v>
      </c>
      <c r="Z23" s="63">
        <v>1915651.13</v>
      </c>
      <c r="AA23" s="67">
        <v>1279.78</v>
      </c>
      <c r="AB23" s="64">
        <v>91221.97</v>
      </c>
      <c r="AC23" s="66">
        <v>2049062.48</v>
      </c>
      <c r="AD23" s="63">
        <v>1866947.83</v>
      </c>
      <c r="AE23" s="67">
        <v>573.55999999999995</v>
      </c>
      <c r="AF23" s="64">
        <v>87972.79</v>
      </c>
      <c r="AG23" s="66">
        <v>1997161.04</v>
      </c>
      <c r="AH23" s="63">
        <v>1879459.88</v>
      </c>
      <c r="AI23" s="67">
        <v>582.52</v>
      </c>
      <c r="AJ23" s="63">
        <v>89501.14</v>
      </c>
      <c r="AK23" s="66">
        <v>2009898.7</v>
      </c>
      <c r="AL23" s="63">
        <v>2194008.64</v>
      </c>
      <c r="AM23" s="67">
        <v>1000.05</v>
      </c>
      <c r="AN23" s="63">
        <v>104478.56</v>
      </c>
      <c r="AO23" s="66">
        <v>2346511.79</v>
      </c>
      <c r="AP23" s="63">
        <v>3016522.37</v>
      </c>
      <c r="AQ23" s="67">
        <v>1349.02</v>
      </c>
      <c r="AR23" s="63">
        <v>143644.38250000001</v>
      </c>
      <c r="AS23" s="66">
        <f t="shared" si="0"/>
        <v>3223916.3796000006</v>
      </c>
      <c r="AT23" s="68"/>
      <c r="AU23" s="69"/>
      <c r="AV23" s="63">
        <v>32</v>
      </c>
      <c r="AW23" s="63">
        <v>24</v>
      </c>
      <c r="AX23" s="63">
        <v>26</v>
      </c>
      <c r="AY23" s="63">
        <v>33</v>
      </c>
      <c r="AZ23" s="63">
        <v>35</v>
      </c>
      <c r="BA23" s="63">
        <v>35</v>
      </c>
      <c r="BB23" s="63"/>
      <c r="BC23" s="63"/>
      <c r="BD23" s="70">
        <f t="shared" si="3"/>
        <v>2325310.08</v>
      </c>
      <c r="BE23" s="71">
        <f t="shared" si="1"/>
        <v>291.64999999999998</v>
      </c>
      <c r="BF23" s="72">
        <f>+$BJ$601</f>
        <v>508.08</v>
      </c>
      <c r="BG23" s="65">
        <f t="shared" si="2"/>
        <v>1725596.3900000001</v>
      </c>
      <c r="BH23" s="73">
        <f t="shared" si="5"/>
        <v>4.3342230728258945E-3</v>
      </c>
      <c r="BI23" s="74">
        <f t="shared" si="6"/>
        <v>4.3342230728258902E-3</v>
      </c>
    </row>
    <row r="24" spans="1:61" ht="15.75" customHeight="1" x14ac:dyDescent="0.25">
      <c r="A24" s="59">
        <v>1</v>
      </c>
      <c r="B24" s="60">
        <v>15</v>
      </c>
      <c r="C24" s="60">
        <v>20</v>
      </c>
      <c r="D24" s="61" t="s">
        <v>85</v>
      </c>
      <c r="E24" s="61" t="s">
        <v>100</v>
      </c>
      <c r="F24" s="62">
        <v>2822</v>
      </c>
      <c r="G24" s="63">
        <v>10</v>
      </c>
      <c r="H24" s="63">
        <v>321990.86</v>
      </c>
      <c r="I24" s="64">
        <v>3156.16</v>
      </c>
      <c r="J24" s="65">
        <v>350718.17</v>
      </c>
      <c r="K24" s="63">
        <v>449684.16</v>
      </c>
      <c r="L24" s="64">
        <v>4407.8</v>
      </c>
      <c r="M24" s="65">
        <v>489803.99</v>
      </c>
      <c r="N24" s="63">
        <v>281641.31</v>
      </c>
      <c r="O24" s="64">
        <v>2760.66</v>
      </c>
      <c r="P24" s="65">
        <v>306768.71000000002</v>
      </c>
      <c r="Q24" s="63">
        <v>439839.95</v>
      </c>
      <c r="R24" s="64">
        <v>4369.92</v>
      </c>
      <c r="S24" s="65">
        <v>479017.03</v>
      </c>
      <c r="T24" s="63">
        <v>355057.69</v>
      </c>
      <c r="U24" s="64">
        <v>3545.04</v>
      </c>
      <c r="V24" s="66">
        <v>386663.92</v>
      </c>
      <c r="W24" s="63">
        <v>509699.78</v>
      </c>
      <c r="X24" s="64">
        <v>5046.53</v>
      </c>
      <c r="Y24" s="66">
        <v>555118.57999999996</v>
      </c>
      <c r="Z24" s="63">
        <v>682720.18</v>
      </c>
      <c r="AA24" s="67">
        <v>658.45</v>
      </c>
      <c r="AB24" s="64">
        <v>6759.6</v>
      </c>
      <c r="AC24" s="66">
        <v>743556.64</v>
      </c>
      <c r="AD24" s="63">
        <v>629058.47</v>
      </c>
      <c r="AE24" s="67">
        <v>47.51</v>
      </c>
      <c r="AF24" s="64">
        <v>0</v>
      </c>
      <c r="AG24" s="66">
        <v>691964.31</v>
      </c>
      <c r="AH24" s="63">
        <v>633563.01</v>
      </c>
      <c r="AI24" s="67">
        <v>189.29</v>
      </c>
      <c r="AJ24" s="63">
        <v>0</v>
      </c>
      <c r="AK24" s="66">
        <v>696919.31</v>
      </c>
      <c r="AL24" s="63">
        <v>927560.77</v>
      </c>
      <c r="AM24" s="67">
        <v>0</v>
      </c>
      <c r="AN24" s="63">
        <v>0</v>
      </c>
      <c r="AO24" s="66">
        <v>1020316.85</v>
      </c>
      <c r="AP24" s="63">
        <v>1065755.55</v>
      </c>
      <c r="AQ24" s="67">
        <v>45.92</v>
      </c>
      <c r="AR24" s="63">
        <v>0</v>
      </c>
      <c r="AS24" s="66">
        <f t="shared" si="0"/>
        <v>1172331.1050000002</v>
      </c>
      <c r="AT24" s="68"/>
      <c r="AU24" s="69"/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/>
      <c r="BC24" s="63"/>
      <c r="BD24" s="70">
        <f t="shared" si="3"/>
        <v>865017.64</v>
      </c>
      <c r="BE24" s="71">
        <f t="shared" si="1"/>
        <v>306.52999999999997</v>
      </c>
      <c r="BF24" s="72">
        <f>+$BJ$600</f>
        <v>520.02</v>
      </c>
      <c r="BG24" s="65">
        <f t="shared" si="2"/>
        <v>602468.78</v>
      </c>
      <c r="BH24" s="73">
        <f t="shared" si="5"/>
        <v>1.5132357149479593E-3</v>
      </c>
      <c r="BI24" s="74">
        <f t="shared" si="6"/>
        <v>1.5132357149479599E-3</v>
      </c>
    </row>
    <row r="25" spans="1:61" ht="15.75" customHeight="1" x14ac:dyDescent="0.25">
      <c r="A25" s="59">
        <v>1</v>
      </c>
      <c r="B25" s="60">
        <v>16</v>
      </c>
      <c r="C25" s="60">
        <v>14</v>
      </c>
      <c r="D25" s="61" t="s">
        <v>89</v>
      </c>
      <c r="E25" s="61" t="s">
        <v>101</v>
      </c>
      <c r="F25" s="62">
        <v>8884</v>
      </c>
      <c r="G25" s="63">
        <v>12</v>
      </c>
      <c r="H25" s="63">
        <v>1970842.5</v>
      </c>
      <c r="I25" s="64">
        <v>177375.98</v>
      </c>
      <c r="J25" s="65">
        <v>2008682.49</v>
      </c>
      <c r="K25" s="63">
        <v>1850690.86</v>
      </c>
      <c r="L25" s="64">
        <v>166562.32999999999</v>
      </c>
      <c r="M25" s="65">
        <v>1886223.96</v>
      </c>
      <c r="N25" s="63">
        <v>1244751.28</v>
      </c>
      <c r="O25" s="64">
        <v>112027.86</v>
      </c>
      <c r="P25" s="65">
        <v>1268650.23</v>
      </c>
      <c r="Q25" s="63">
        <v>1515519.17</v>
      </c>
      <c r="R25" s="64">
        <v>137376.62</v>
      </c>
      <c r="S25" s="65">
        <v>1543519.65</v>
      </c>
      <c r="T25" s="63">
        <v>1205483.83</v>
      </c>
      <c r="U25" s="64">
        <v>109645.95</v>
      </c>
      <c r="V25" s="66">
        <v>1227338.43</v>
      </c>
      <c r="W25" s="63">
        <v>1830997.12</v>
      </c>
      <c r="X25" s="64">
        <v>166454.29999999999</v>
      </c>
      <c r="Y25" s="66">
        <v>1864287.96</v>
      </c>
      <c r="Z25" s="63">
        <v>2257812.87</v>
      </c>
      <c r="AA25" s="67">
        <v>2396.7399999999998</v>
      </c>
      <c r="AB25" s="64">
        <v>205255.71</v>
      </c>
      <c r="AC25" s="66">
        <v>2301754.0299999998</v>
      </c>
      <c r="AD25" s="63">
        <v>2000876.25</v>
      </c>
      <c r="AE25" s="67">
        <v>453.11</v>
      </c>
      <c r="AF25" s="64">
        <v>154342.45000000001</v>
      </c>
      <c r="AG25" s="66">
        <v>2073184.74</v>
      </c>
      <c r="AH25" s="63">
        <v>1775429.33</v>
      </c>
      <c r="AI25" s="67">
        <v>460.03</v>
      </c>
      <c r="AJ25" s="63">
        <v>115744.73</v>
      </c>
      <c r="AK25" s="66">
        <v>1865689.67</v>
      </c>
      <c r="AL25" s="63">
        <v>2240558.6800000002</v>
      </c>
      <c r="AM25" s="67">
        <v>1728.74</v>
      </c>
      <c r="AN25" s="63">
        <v>146671.82</v>
      </c>
      <c r="AO25" s="66">
        <v>2351913.08</v>
      </c>
      <c r="AP25" s="63">
        <v>3119450.84</v>
      </c>
      <c r="AQ25" s="67">
        <v>832.98</v>
      </c>
      <c r="AR25" s="63">
        <v>203983.96182200001</v>
      </c>
      <c r="AS25" s="66">
        <f t="shared" si="0"/>
        <v>3277099.2331593605</v>
      </c>
      <c r="AT25" s="68"/>
      <c r="AU25" s="69"/>
      <c r="AV25" s="63">
        <v>25</v>
      </c>
      <c r="AW25" s="63">
        <v>25</v>
      </c>
      <c r="AX25" s="63">
        <v>33</v>
      </c>
      <c r="AY25" s="63">
        <v>39</v>
      </c>
      <c r="AZ25" s="63">
        <v>57</v>
      </c>
      <c r="BA25" s="63">
        <v>57</v>
      </c>
      <c r="BB25" s="63"/>
      <c r="BC25" s="63"/>
      <c r="BD25" s="70">
        <f t="shared" si="3"/>
        <v>2373928.15</v>
      </c>
      <c r="BE25" s="71">
        <f t="shared" si="1"/>
        <v>267.20999999999998</v>
      </c>
      <c r="BF25" s="72">
        <f t="shared" ref="BF25:BF26" si="8">+$BJ$601</f>
        <v>508.08</v>
      </c>
      <c r="BG25" s="65">
        <f t="shared" si="2"/>
        <v>2139889.08</v>
      </c>
      <c r="BH25" s="73">
        <f t="shared" si="5"/>
        <v>5.3748122548078437E-3</v>
      </c>
      <c r="BI25" s="74">
        <f t="shared" si="6"/>
        <v>5.3748122548078403E-3</v>
      </c>
    </row>
    <row r="26" spans="1:61" ht="15.75" customHeight="1" x14ac:dyDescent="0.25">
      <c r="A26" s="59">
        <v>1</v>
      </c>
      <c r="B26" s="60">
        <v>17</v>
      </c>
      <c r="C26" s="60">
        <v>13</v>
      </c>
      <c r="D26" s="61" t="s">
        <v>89</v>
      </c>
      <c r="E26" s="61" t="s">
        <v>102</v>
      </c>
      <c r="F26" s="62">
        <v>9680</v>
      </c>
      <c r="G26" s="63">
        <v>12</v>
      </c>
      <c r="H26" s="63">
        <v>684373.9</v>
      </c>
      <c r="I26" s="64">
        <v>58917.51</v>
      </c>
      <c r="J26" s="65">
        <v>700511.15</v>
      </c>
      <c r="K26" s="63">
        <v>696509.85</v>
      </c>
      <c r="L26" s="64">
        <v>62371.48</v>
      </c>
      <c r="M26" s="65">
        <v>710234.98</v>
      </c>
      <c r="N26" s="63">
        <v>663147.04</v>
      </c>
      <c r="O26" s="64">
        <v>31262.400000000001</v>
      </c>
      <c r="P26" s="65">
        <v>707710.79</v>
      </c>
      <c r="Q26" s="63">
        <v>928787.93</v>
      </c>
      <c r="R26" s="64">
        <v>44356.12</v>
      </c>
      <c r="S26" s="65">
        <v>990563.63</v>
      </c>
      <c r="T26" s="63">
        <v>763927.51</v>
      </c>
      <c r="U26" s="64">
        <v>36736.99</v>
      </c>
      <c r="V26" s="66">
        <v>814453.38</v>
      </c>
      <c r="W26" s="63">
        <v>1373758.52</v>
      </c>
      <c r="X26" s="64">
        <v>65417.440000000002</v>
      </c>
      <c r="Y26" s="66">
        <v>1465342.01</v>
      </c>
      <c r="Z26" s="63">
        <v>1610069.91</v>
      </c>
      <c r="AA26" s="67">
        <v>17976.04</v>
      </c>
      <c r="AB26" s="64">
        <v>76670.41</v>
      </c>
      <c r="AC26" s="66">
        <v>1821025.01</v>
      </c>
      <c r="AD26" s="63">
        <v>1700384.8</v>
      </c>
      <c r="AE26" s="67">
        <v>11784.74</v>
      </c>
      <c r="AF26" s="64">
        <v>83144.899999999994</v>
      </c>
      <c r="AG26" s="66">
        <v>1926542.99</v>
      </c>
      <c r="AH26" s="63">
        <v>1543560.15</v>
      </c>
      <c r="AI26" s="67">
        <v>16474.02</v>
      </c>
      <c r="AJ26" s="63">
        <v>73534.67</v>
      </c>
      <c r="AK26" s="66">
        <v>1831999.13</v>
      </c>
      <c r="AL26" s="63">
        <v>1715350.16</v>
      </c>
      <c r="AM26" s="67">
        <v>22441.57</v>
      </c>
      <c r="AN26" s="63">
        <v>83730.05</v>
      </c>
      <c r="AO26" s="66">
        <v>2028598.9</v>
      </c>
      <c r="AP26" s="63">
        <v>2865660.36</v>
      </c>
      <c r="AQ26" s="67">
        <v>57423.81</v>
      </c>
      <c r="AR26" s="63">
        <v>136062.57625000001</v>
      </c>
      <c r="AS26" s="66">
        <f t="shared" si="0"/>
        <v>3287154.7226000004</v>
      </c>
      <c r="AT26" s="68"/>
      <c r="AU26" s="69"/>
      <c r="AV26" s="63">
        <v>555</v>
      </c>
      <c r="AW26" s="63">
        <v>576</v>
      </c>
      <c r="AX26" s="63">
        <v>915</v>
      </c>
      <c r="AY26" s="63">
        <v>1015</v>
      </c>
      <c r="AZ26" s="63">
        <v>1320</v>
      </c>
      <c r="BA26" s="63">
        <v>1306</v>
      </c>
      <c r="BB26" s="63"/>
      <c r="BC26" s="63"/>
      <c r="BD26" s="70">
        <f t="shared" si="3"/>
        <v>2179064.15</v>
      </c>
      <c r="BE26" s="71">
        <f t="shared" si="1"/>
        <v>225.11</v>
      </c>
      <c r="BF26" s="72">
        <f t="shared" si="8"/>
        <v>508.08</v>
      </c>
      <c r="BG26" s="65">
        <f t="shared" si="2"/>
        <v>2739149.5999999996</v>
      </c>
      <c r="BH26" s="73">
        <f t="shared" si="5"/>
        <v>6.8799897038738103E-3</v>
      </c>
      <c r="BI26" s="74">
        <f t="shared" si="6"/>
        <v>6.8799897038738103E-3</v>
      </c>
    </row>
    <row r="27" spans="1:61" ht="15.75" customHeight="1" x14ac:dyDescent="0.25">
      <c r="A27" s="59">
        <v>1</v>
      </c>
      <c r="B27" s="60">
        <v>18</v>
      </c>
      <c r="C27" s="60">
        <v>7</v>
      </c>
      <c r="D27" s="61" t="s">
        <v>85</v>
      </c>
      <c r="E27" s="61" t="s">
        <v>103</v>
      </c>
      <c r="F27" s="62">
        <v>1106</v>
      </c>
      <c r="G27" s="63">
        <v>10</v>
      </c>
      <c r="H27" s="63">
        <v>123940.12</v>
      </c>
      <c r="I27" s="64">
        <v>0</v>
      </c>
      <c r="J27" s="65">
        <v>136334.13</v>
      </c>
      <c r="K27" s="63">
        <v>138115.72</v>
      </c>
      <c r="L27" s="64">
        <v>0</v>
      </c>
      <c r="M27" s="65">
        <v>151927.29</v>
      </c>
      <c r="N27" s="63">
        <v>103003.23</v>
      </c>
      <c r="O27" s="64">
        <v>0</v>
      </c>
      <c r="P27" s="65">
        <v>113303.56</v>
      </c>
      <c r="Q27" s="63">
        <v>98892.06</v>
      </c>
      <c r="R27" s="64">
        <v>0</v>
      </c>
      <c r="S27" s="65">
        <v>108781.27</v>
      </c>
      <c r="T27" s="63">
        <v>102692.43</v>
      </c>
      <c r="U27" s="64">
        <v>0</v>
      </c>
      <c r="V27" s="66">
        <v>112961.67</v>
      </c>
      <c r="W27" s="63">
        <v>156381.16</v>
      </c>
      <c r="X27" s="64">
        <v>0</v>
      </c>
      <c r="Y27" s="66">
        <v>172019.28</v>
      </c>
      <c r="Z27" s="63">
        <v>128920.91</v>
      </c>
      <c r="AA27" s="67">
        <v>101.53</v>
      </c>
      <c r="AB27" s="64">
        <v>0</v>
      </c>
      <c r="AC27" s="66">
        <v>141813</v>
      </c>
      <c r="AD27" s="63">
        <v>127308.92</v>
      </c>
      <c r="AE27" s="67">
        <v>28.87</v>
      </c>
      <c r="AF27" s="64">
        <v>0</v>
      </c>
      <c r="AG27" s="66">
        <v>140665.03</v>
      </c>
      <c r="AH27" s="63">
        <v>152688.94</v>
      </c>
      <c r="AI27" s="67">
        <v>15.11</v>
      </c>
      <c r="AJ27" s="63">
        <v>0</v>
      </c>
      <c r="AK27" s="66">
        <v>169255.17</v>
      </c>
      <c r="AL27" s="63">
        <v>131760.6</v>
      </c>
      <c r="AM27" s="67">
        <v>45.26</v>
      </c>
      <c r="AN27" s="63">
        <v>0</v>
      </c>
      <c r="AO27" s="66">
        <v>145543.85</v>
      </c>
      <c r="AP27" s="63">
        <v>135578.57999999999</v>
      </c>
      <c r="AQ27" s="67">
        <v>44.34</v>
      </c>
      <c r="AR27" s="63">
        <v>0</v>
      </c>
      <c r="AS27" s="66">
        <f t="shared" si="0"/>
        <v>149744.628</v>
      </c>
      <c r="AT27" s="68"/>
      <c r="AU27" s="69"/>
      <c r="AV27" s="63">
        <v>0</v>
      </c>
      <c r="AW27" s="63">
        <v>3</v>
      </c>
      <c r="AX27" s="63">
        <v>6</v>
      </c>
      <c r="AY27" s="63">
        <v>3</v>
      </c>
      <c r="AZ27" s="63">
        <v>3</v>
      </c>
      <c r="BA27" s="63">
        <v>3</v>
      </c>
      <c r="BB27" s="63"/>
      <c r="BC27" s="63"/>
      <c r="BD27" s="70">
        <f t="shared" si="3"/>
        <v>149404.34</v>
      </c>
      <c r="BE27" s="71">
        <f t="shared" si="1"/>
        <v>135.09</v>
      </c>
      <c r="BF27" s="72">
        <f t="shared" ref="BF27:BF30" si="9">+$BJ$600</f>
        <v>520.02</v>
      </c>
      <c r="BG27" s="65">
        <f t="shared" si="2"/>
        <v>425732.57999999996</v>
      </c>
      <c r="BH27" s="73">
        <f t="shared" si="5"/>
        <v>1.0693230362458601E-3</v>
      </c>
      <c r="BI27" s="74">
        <f t="shared" si="6"/>
        <v>1.0693230362458601E-3</v>
      </c>
    </row>
    <row r="28" spans="1:61" ht="15.75" customHeight="1" x14ac:dyDescent="0.25">
      <c r="A28" s="59">
        <v>1</v>
      </c>
      <c r="B28" s="60">
        <v>19</v>
      </c>
      <c r="C28" s="60">
        <v>5</v>
      </c>
      <c r="D28" s="61" t="s">
        <v>85</v>
      </c>
      <c r="E28" s="61" t="s">
        <v>104</v>
      </c>
      <c r="F28" s="62">
        <v>2049</v>
      </c>
      <c r="G28" s="63">
        <v>10</v>
      </c>
      <c r="H28" s="63">
        <v>349370.31</v>
      </c>
      <c r="I28" s="64">
        <v>22627.49</v>
      </c>
      <c r="J28" s="65">
        <v>359417.11</v>
      </c>
      <c r="K28" s="63">
        <v>339192.42</v>
      </c>
      <c r="L28" s="64">
        <v>21968.3</v>
      </c>
      <c r="M28" s="65">
        <v>348946.53</v>
      </c>
      <c r="N28" s="63">
        <v>336109.61</v>
      </c>
      <c r="O28" s="64">
        <v>21768.75</v>
      </c>
      <c r="P28" s="65">
        <v>345774.95</v>
      </c>
      <c r="Q28" s="63">
        <v>368030.43</v>
      </c>
      <c r="R28" s="64">
        <v>23923.21</v>
      </c>
      <c r="S28" s="65">
        <v>378517.94</v>
      </c>
      <c r="T28" s="63">
        <v>305804.05</v>
      </c>
      <c r="U28" s="64">
        <v>19916.41</v>
      </c>
      <c r="V28" s="66">
        <v>314476.40999999997</v>
      </c>
      <c r="W28" s="63">
        <v>405192.7</v>
      </c>
      <c r="X28" s="64">
        <v>26508.080000000002</v>
      </c>
      <c r="Y28" s="66">
        <v>416553.08</v>
      </c>
      <c r="Z28" s="63">
        <v>476500.61</v>
      </c>
      <c r="AA28" s="67">
        <v>811.12</v>
      </c>
      <c r="AB28" s="64">
        <v>31173.1</v>
      </c>
      <c r="AC28" s="66">
        <v>489844</v>
      </c>
      <c r="AD28" s="63">
        <v>479059.01</v>
      </c>
      <c r="AE28" s="67">
        <v>170.42</v>
      </c>
      <c r="AF28" s="64">
        <v>31642.15</v>
      </c>
      <c r="AG28" s="66">
        <v>494599</v>
      </c>
      <c r="AH28" s="63">
        <v>465223.67999999999</v>
      </c>
      <c r="AI28" s="67">
        <v>381.82</v>
      </c>
      <c r="AJ28" s="63">
        <v>30899.09</v>
      </c>
      <c r="AK28" s="66">
        <v>482154.88</v>
      </c>
      <c r="AL28" s="63">
        <v>585621.32999999996</v>
      </c>
      <c r="AM28" s="67">
        <v>547.19000000000005</v>
      </c>
      <c r="AN28" s="63">
        <v>38287.39</v>
      </c>
      <c r="AO28" s="66">
        <v>610225.13</v>
      </c>
      <c r="AP28" s="63">
        <v>792499.03</v>
      </c>
      <c r="AQ28" s="67">
        <v>434.25</v>
      </c>
      <c r="AR28" s="63">
        <v>51508.152968000002</v>
      </c>
      <c r="AS28" s="66">
        <f t="shared" si="0"/>
        <v>818773.06173520011</v>
      </c>
      <c r="AT28" s="68"/>
      <c r="AU28" s="69"/>
      <c r="AV28" s="63">
        <v>4</v>
      </c>
      <c r="AW28" s="63">
        <v>12</v>
      </c>
      <c r="AX28" s="63">
        <v>22</v>
      </c>
      <c r="AY28" s="63">
        <v>40</v>
      </c>
      <c r="AZ28" s="63">
        <v>19</v>
      </c>
      <c r="BA28" s="63">
        <v>19</v>
      </c>
      <c r="BB28" s="63"/>
      <c r="BC28" s="63"/>
      <c r="BD28" s="70">
        <f t="shared" si="3"/>
        <v>579119.21</v>
      </c>
      <c r="BE28" s="71">
        <f t="shared" si="1"/>
        <v>282.64</v>
      </c>
      <c r="BF28" s="72">
        <f t="shared" si="9"/>
        <v>520.02</v>
      </c>
      <c r="BG28" s="65">
        <f t="shared" si="2"/>
        <v>486391.62</v>
      </c>
      <c r="BH28" s="73">
        <f t="shared" si="5"/>
        <v>1.2216818452159398E-3</v>
      </c>
      <c r="BI28" s="74">
        <f t="shared" si="6"/>
        <v>1.2216818452159401E-3</v>
      </c>
    </row>
    <row r="29" spans="1:61" ht="15.75" customHeight="1" x14ac:dyDescent="0.25">
      <c r="A29" s="59">
        <v>1</v>
      </c>
      <c r="B29" s="60">
        <v>20</v>
      </c>
      <c r="C29" s="60">
        <v>13</v>
      </c>
      <c r="D29" s="61" t="s">
        <v>85</v>
      </c>
      <c r="E29" s="61" t="s">
        <v>105</v>
      </c>
      <c r="F29" s="62">
        <v>3962</v>
      </c>
      <c r="G29" s="63">
        <v>10</v>
      </c>
      <c r="H29" s="63">
        <v>532138.49</v>
      </c>
      <c r="I29" s="64">
        <v>0</v>
      </c>
      <c r="J29" s="65">
        <v>585352.34</v>
      </c>
      <c r="K29" s="63">
        <v>570900.52</v>
      </c>
      <c r="L29" s="64">
        <v>0</v>
      </c>
      <c r="M29" s="65">
        <v>627990.56999999995</v>
      </c>
      <c r="N29" s="63">
        <v>485037.69</v>
      </c>
      <c r="O29" s="64">
        <v>0</v>
      </c>
      <c r="P29" s="65">
        <v>533541.46</v>
      </c>
      <c r="Q29" s="63">
        <v>596515.74</v>
      </c>
      <c r="R29" s="64">
        <v>0</v>
      </c>
      <c r="S29" s="65">
        <v>656167.31000000006</v>
      </c>
      <c r="T29" s="63">
        <v>578579.48</v>
      </c>
      <c r="U29" s="64">
        <v>0</v>
      </c>
      <c r="V29" s="66">
        <v>636437.42000000004</v>
      </c>
      <c r="W29" s="63">
        <v>646229.36</v>
      </c>
      <c r="X29" s="64">
        <v>0</v>
      </c>
      <c r="Y29" s="66">
        <v>710852.3</v>
      </c>
      <c r="Z29" s="63">
        <v>813060.26</v>
      </c>
      <c r="AA29" s="67">
        <v>113027.99</v>
      </c>
      <c r="AB29" s="64">
        <v>0</v>
      </c>
      <c r="AC29" s="66">
        <v>1602426.5</v>
      </c>
      <c r="AD29" s="63">
        <v>824919.14</v>
      </c>
      <c r="AE29" s="67">
        <v>88125.17</v>
      </c>
      <c r="AF29" s="64">
        <v>0</v>
      </c>
      <c r="AG29" s="66">
        <v>1607168.57</v>
      </c>
      <c r="AH29" s="63">
        <v>896153.7</v>
      </c>
      <c r="AI29" s="67">
        <v>126137.89</v>
      </c>
      <c r="AJ29" s="63">
        <v>0</v>
      </c>
      <c r="AK29" s="66">
        <v>1712038.3</v>
      </c>
      <c r="AL29" s="63">
        <v>973250.47</v>
      </c>
      <c r="AM29" s="67">
        <v>137076.21</v>
      </c>
      <c r="AN29" s="63">
        <v>0</v>
      </c>
      <c r="AO29" s="66">
        <v>1779337.77</v>
      </c>
      <c r="AP29" s="63">
        <v>1422456.32</v>
      </c>
      <c r="AQ29" s="67">
        <v>134320.93</v>
      </c>
      <c r="AR29" s="63">
        <v>0</v>
      </c>
      <c r="AS29" s="66">
        <f t="shared" si="0"/>
        <v>2278228.7330000005</v>
      </c>
      <c r="AT29" s="68"/>
      <c r="AU29" s="69"/>
      <c r="AV29" s="63">
        <v>3801</v>
      </c>
      <c r="AW29" s="63">
        <v>3638</v>
      </c>
      <c r="AX29" s="63">
        <v>3950</v>
      </c>
      <c r="AY29" s="63">
        <v>3925</v>
      </c>
      <c r="AZ29" s="63">
        <v>3933</v>
      </c>
      <c r="BA29" s="63">
        <v>3945</v>
      </c>
      <c r="BB29" s="63"/>
      <c r="BC29" s="63"/>
      <c r="BD29" s="70">
        <f t="shared" si="3"/>
        <v>1795839.97</v>
      </c>
      <c r="BE29" s="71">
        <f t="shared" si="1"/>
        <v>453.27</v>
      </c>
      <c r="BF29" s="72">
        <f t="shared" si="9"/>
        <v>520.02</v>
      </c>
      <c r="BG29" s="65">
        <f t="shared" si="2"/>
        <v>264463.5</v>
      </c>
      <c r="BH29" s="73">
        <f t="shared" si="5"/>
        <v>6.6425950486619339E-4</v>
      </c>
      <c r="BI29" s="74">
        <f t="shared" si="6"/>
        <v>6.6425950486619296E-4</v>
      </c>
    </row>
    <row r="30" spans="1:61" ht="15.75" customHeight="1" x14ac:dyDescent="0.25">
      <c r="A30" s="59">
        <v>1</v>
      </c>
      <c r="B30" s="60">
        <v>21</v>
      </c>
      <c r="C30" s="60">
        <v>14</v>
      </c>
      <c r="D30" s="61" t="s">
        <v>85</v>
      </c>
      <c r="E30" s="61" t="s">
        <v>106</v>
      </c>
      <c r="F30" s="62">
        <v>4772</v>
      </c>
      <c r="G30" s="63">
        <v>10</v>
      </c>
      <c r="H30" s="63">
        <v>551069.85</v>
      </c>
      <c r="I30" s="64">
        <v>57709.86</v>
      </c>
      <c r="J30" s="65">
        <v>542695.99</v>
      </c>
      <c r="K30" s="63">
        <v>592561.47</v>
      </c>
      <c r="L30" s="64">
        <v>58638.91</v>
      </c>
      <c r="M30" s="65">
        <v>587314.81000000006</v>
      </c>
      <c r="N30" s="63">
        <v>690067.29</v>
      </c>
      <c r="O30" s="64">
        <v>32531.49</v>
      </c>
      <c r="P30" s="65">
        <v>723289.38</v>
      </c>
      <c r="Q30" s="63">
        <v>900504.13</v>
      </c>
      <c r="R30" s="64">
        <v>42687.6</v>
      </c>
      <c r="S30" s="65">
        <v>943598.19</v>
      </c>
      <c r="T30" s="63">
        <v>776267.4</v>
      </c>
      <c r="U30" s="64">
        <v>36880.14</v>
      </c>
      <c r="V30" s="66">
        <v>813325.98</v>
      </c>
      <c r="W30" s="63">
        <v>1031903.63</v>
      </c>
      <c r="X30" s="64">
        <v>49138.21</v>
      </c>
      <c r="Y30" s="66">
        <v>1081041.96</v>
      </c>
      <c r="Z30" s="63">
        <v>1210733.25</v>
      </c>
      <c r="AA30" s="67">
        <v>4379.8999999999996</v>
      </c>
      <c r="AB30" s="64">
        <v>57653.9</v>
      </c>
      <c r="AC30" s="66">
        <v>1284592.69</v>
      </c>
      <c r="AD30" s="63">
        <v>1247792.56</v>
      </c>
      <c r="AE30" s="67">
        <v>3603.9</v>
      </c>
      <c r="AF30" s="64">
        <v>59846.879999999997</v>
      </c>
      <c r="AG30" s="66">
        <v>1323580.26</v>
      </c>
      <c r="AH30" s="63">
        <v>1155280.75</v>
      </c>
      <c r="AI30" s="67">
        <v>2666.39</v>
      </c>
      <c r="AJ30" s="63">
        <v>55013.26</v>
      </c>
      <c r="AK30" s="66">
        <v>1238677.1499999999</v>
      </c>
      <c r="AL30" s="63">
        <v>1442497.45</v>
      </c>
      <c r="AM30" s="67">
        <v>4152.43</v>
      </c>
      <c r="AN30" s="63">
        <v>68690.22</v>
      </c>
      <c r="AO30" s="66">
        <v>1540564.14</v>
      </c>
      <c r="AP30" s="63">
        <v>2017224.57</v>
      </c>
      <c r="AQ30" s="67">
        <v>4247.87</v>
      </c>
      <c r="AR30" s="63">
        <v>96058.179178000006</v>
      </c>
      <c r="AS30" s="66">
        <f t="shared" si="0"/>
        <v>2130728.1609042003</v>
      </c>
      <c r="AT30" s="68"/>
      <c r="AU30" s="69"/>
      <c r="AV30" s="63">
        <v>96</v>
      </c>
      <c r="AW30" s="63">
        <v>95</v>
      </c>
      <c r="AX30" s="63">
        <v>143</v>
      </c>
      <c r="AY30" s="63">
        <v>155</v>
      </c>
      <c r="AZ30" s="63">
        <v>101</v>
      </c>
      <c r="BA30" s="63">
        <v>101</v>
      </c>
      <c r="BB30" s="63"/>
      <c r="BC30" s="63"/>
      <c r="BD30" s="70">
        <f t="shared" si="3"/>
        <v>1503628.48</v>
      </c>
      <c r="BE30" s="71">
        <f t="shared" si="1"/>
        <v>315.08999999999997</v>
      </c>
      <c r="BF30" s="72">
        <f t="shared" si="9"/>
        <v>520.02</v>
      </c>
      <c r="BG30" s="65">
        <f t="shared" si="2"/>
        <v>977925.96000000008</v>
      </c>
      <c r="BH30" s="73">
        <f t="shared" si="5"/>
        <v>2.4562807872746026E-3</v>
      </c>
      <c r="BI30" s="74">
        <f t="shared" si="6"/>
        <v>2.4562807872746E-3</v>
      </c>
    </row>
    <row r="31" spans="1:61" ht="15.75" customHeight="1" x14ac:dyDescent="0.25">
      <c r="A31" s="59">
        <v>1</v>
      </c>
      <c r="B31" s="60">
        <v>22</v>
      </c>
      <c r="C31" s="60">
        <v>13</v>
      </c>
      <c r="D31" s="61" t="s">
        <v>89</v>
      </c>
      <c r="E31" s="61" t="s">
        <v>107</v>
      </c>
      <c r="F31" s="62">
        <v>5601</v>
      </c>
      <c r="G31" s="63">
        <v>12</v>
      </c>
      <c r="H31" s="63">
        <v>1631821.2</v>
      </c>
      <c r="I31" s="64">
        <v>0</v>
      </c>
      <c r="J31" s="65">
        <v>1827639.75</v>
      </c>
      <c r="K31" s="63">
        <v>1845596.52</v>
      </c>
      <c r="L31" s="64">
        <v>0</v>
      </c>
      <c r="M31" s="65">
        <v>2067068.1</v>
      </c>
      <c r="N31" s="63">
        <v>1761525.94</v>
      </c>
      <c r="O31" s="64">
        <v>186847.84</v>
      </c>
      <c r="P31" s="65">
        <v>1763639.47</v>
      </c>
      <c r="Q31" s="63">
        <v>1840084.63</v>
      </c>
      <c r="R31" s="64">
        <v>197048.39</v>
      </c>
      <c r="S31" s="65">
        <v>1840200.6</v>
      </c>
      <c r="T31" s="63">
        <v>1862831.69</v>
      </c>
      <c r="U31" s="64">
        <v>199981.91</v>
      </c>
      <c r="V31" s="66">
        <v>1862391.76</v>
      </c>
      <c r="W31" s="63">
        <v>2009698.03</v>
      </c>
      <c r="X31" s="64">
        <v>215325.23</v>
      </c>
      <c r="Y31" s="66">
        <v>2009697.54</v>
      </c>
      <c r="Z31" s="63">
        <v>2251602.04</v>
      </c>
      <c r="AA31" s="67">
        <v>187648.05</v>
      </c>
      <c r="AB31" s="64">
        <v>241243.55</v>
      </c>
      <c r="AC31" s="66">
        <v>3037907.92</v>
      </c>
      <c r="AD31" s="63">
        <v>2192930.42</v>
      </c>
      <c r="AE31" s="67">
        <v>148817.38</v>
      </c>
      <c r="AF31" s="64">
        <v>237936.21</v>
      </c>
      <c r="AG31" s="66">
        <v>3029424.12</v>
      </c>
      <c r="AH31" s="63">
        <v>1962378.37</v>
      </c>
      <c r="AI31" s="67">
        <v>228016.6</v>
      </c>
      <c r="AJ31" s="63">
        <v>210254.88</v>
      </c>
      <c r="AK31" s="66">
        <v>2749627.63</v>
      </c>
      <c r="AL31" s="63">
        <v>2741422.06</v>
      </c>
      <c r="AM31" s="67">
        <v>240127.08</v>
      </c>
      <c r="AN31" s="63">
        <v>293723.84999999998</v>
      </c>
      <c r="AO31" s="66">
        <v>3492364.2</v>
      </c>
      <c r="AP31" s="63">
        <v>3632497.7</v>
      </c>
      <c r="AQ31" s="67">
        <v>237666.15</v>
      </c>
      <c r="AR31" s="63">
        <v>389196.38407999999</v>
      </c>
      <c r="AS31" s="66">
        <f t="shared" si="0"/>
        <v>4416944.1410304001</v>
      </c>
      <c r="AT31" s="68"/>
      <c r="AU31" s="69"/>
      <c r="AV31" s="63">
        <v>4469</v>
      </c>
      <c r="AW31" s="63">
        <v>4514</v>
      </c>
      <c r="AX31" s="63">
        <v>4676</v>
      </c>
      <c r="AY31" s="63">
        <v>4574</v>
      </c>
      <c r="AZ31" s="63">
        <v>4712</v>
      </c>
      <c r="BA31" s="63">
        <v>4708</v>
      </c>
      <c r="BB31" s="63"/>
      <c r="BC31" s="63"/>
      <c r="BD31" s="70">
        <f t="shared" si="3"/>
        <v>3345253.6</v>
      </c>
      <c r="BE31" s="71">
        <f t="shared" si="1"/>
        <v>597.26</v>
      </c>
      <c r="BF31" s="72">
        <f>+$BJ$601</f>
        <v>508.08</v>
      </c>
      <c r="BG31" s="65">
        <f t="shared" si="2"/>
        <v>0</v>
      </c>
      <c r="BH31" s="73">
        <f t="shared" si="5"/>
        <v>0</v>
      </c>
      <c r="BI31" s="74">
        <f t="shared" si="6"/>
        <v>0</v>
      </c>
    </row>
    <row r="32" spans="1:61" ht="15.75" customHeight="1" x14ac:dyDescent="0.25">
      <c r="A32" s="59">
        <v>1</v>
      </c>
      <c r="B32" s="60">
        <v>23</v>
      </c>
      <c r="C32" s="60">
        <v>14</v>
      </c>
      <c r="D32" s="61" t="s">
        <v>85</v>
      </c>
      <c r="E32" s="61" t="s">
        <v>108</v>
      </c>
      <c r="F32" s="62">
        <v>3733</v>
      </c>
      <c r="G32" s="63">
        <v>10</v>
      </c>
      <c r="H32" s="63">
        <v>621067.49</v>
      </c>
      <c r="I32" s="64">
        <v>17908.41</v>
      </c>
      <c r="J32" s="65">
        <v>663474.98</v>
      </c>
      <c r="K32" s="63">
        <v>509224.1</v>
      </c>
      <c r="L32" s="64">
        <v>14683.42</v>
      </c>
      <c r="M32" s="65">
        <v>543994.74</v>
      </c>
      <c r="N32" s="63">
        <v>387813.05</v>
      </c>
      <c r="O32" s="64">
        <v>11182.57</v>
      </c>
      <c r="P32" s="65">
        <v>414293.53</v>
      </c>
      <c r="Q32" s="63">
        <v>570587.93000000005</v>
      </c>
      <c r="R32" s="64">
        <v>16588.68</v>
      </c>
      <c r="S32" s="65">
        <v>609399.17000000004</v>
      </c>
      <c r="T32" s="63">
        <v>479011.37</v>
      </c>
      <c r="U32" s="64">
        <v>14103.61</v>
      </c>
      <c r="V32" s="66">
        <v>511398.54</v>
      </c>
      <c r="W32" s="63">
        <v>646029.59</v>
      </c>
      <c r="X32" s="64">
        <v>18632.310000000001</v>
      </c>
      <c r="Y32" s="66">
        <v>690137.01</v>
      </c>
      <c r="Z32" s="63">
        <v>690877.73</v>
      </c>
      <c r="AA32" s="67">
        <v>738.9</v>
      </c>
      <c r="AB32" s="64">
        <v>20122.64</v>
      </c>
      <c r="AC32" s="66">
        <v>741616.65</v>
      </c>
      <c r="AD32" s="63">
        <v>691277.99</v>
      </c>
      <c r="AE32" s="67">
        <v>625.28</v>
      </c>
      <c r="AF32" s="64">
        <v>19830.72</v>
      </c>
      <c r="AG32" s="66">
        <v>742503.02</v>
      </c>
      <c r="AH32" s="63">
        <v>696252.11</v>
      </c>
      <c r="AI32" s="67">
        <v>378.27</v>
      </c>
      <c r="AJ32" s="63">
        <v>20293.84</v>
      </c>
      <c r="AK32" s="66">
        <v>748174.83</v>
      </c>
      <c r="AL32" s="63">
        <v>863372.16</v>
      </c>
      <c r="AM32" s="67">
        <v>445.92</v>
      </c>
      <c r="AN32" s="63">
        <v>25147.4</v>
      </c>
      <c r="AO32" s="66">
        <v>927907.51</v>
      </c>
      <c r="AP32" s="63">
        <v>1194113.56</v>
      </c>
      <c r="AQ32" s="67">
        <v>524.49</v>
      </c>
      <c r="AR32" s="63">
        <v>34783.73171</v>
      </c>
      <c r="AS32" s="66">
        <f t="shared" si="0"/>
        <v>1283883.3681190002</v>
      </c>
      <c r="AT32" s="68"/>
      <c r="AU32" s="69"/>
      <c r="AV32" s="63">
        <v>21</v>
      </c>
      <c r="AW32" s="63">
        <v>21</v>
      </c>
      <c r="AX32" s="63">
        <v>23</v>
      </c>
      <c r="AY32" s="63">
        <v>29</v>
      </c>
      <c r="AZ32" s="63">
        <v>42</v>
      </c>
      <c r="BA32" s="63">
        <v>42</v>
      </c>
      <c r="BB32" s="63"/>
      <c r="BC32" s="63"/>
      <c r="BD32" s="70">
        <f t="shared" si="3"/>
        <v>888817.08</v>
      </c>
      <c r="BE32" s="71">
        <f t="shared" si="1"/>
        <v>238.1</v>
      </c>
      <c r="BF32" s="72">
        <f>+$BJ$600</f>
        <v>520.02</v>
      </c>
      <c r="BG32" s="65">
        <f t="shared" si="2"/>
        <v>1052407.3599999999</v>
      </c>
      <c r="BH32" s="73">
        <f t="shared" si="5"/>
        <v>2.6433575592516084E-3</v>
      </c>
      <c r="BI32" s="74">
        <f t="shared" si="6"/>
        <v>2.6433575592516101E-3</v>
      </c>
    </row>
    <row r="33" spans="1:61" ht="15.75" customHeight="1" x14ac:dyDescent="0.25">
      <c r="A33" s="59">
        <v>1</v>
      </c>
      <c r="B33" s="60">
        <v>24</v>
      </c>
      <c r="C33" s="60">
        <v>7</v>
      </c>
      <c r="D33" s="61" t="s">
        <v>89</v>
      </c>
      <c r="E33" s="61" t="s">
        <v>109</v>
      </c>
      <c r="F33" s="62">
        <v>36316</v>
      </c>
      <c r="G33" s="63">
        <v>15</v>
      </c>
      <c r="H33" s="63">
        <v>13002380.58</v>
      </c>
      <c r="I33" s="64">
        <v>1379183.67</v>
      </c>
      <c r="J33" s="65">
        <v>13366676.449999999</v>
      </c>
      <c r="K33" s="63">
        <v>12613631.630000001</v>
      </c>
      <c r="L33" s="64">
        <v>1337948.44</v>
      </c>
      <c r="M33" s="65">
        <v>12967035.67</v>
      </c>
      <c r="N33" s="63">
        <v>11014016.09</v>
      </c>
      <c r="O33" s="64">
        <v>1168271.8799999999</v>
      </c>
      <c r="P33" s="65">
        <v>11322605.84</v>
      </c>
      <c r="Q33" s="63">
        <v>11523573.74</v>
      </c>
      <c r="R33" s="64">
        <v>1228794.48</v>
      </c>
      <c r="S33" s="65">
        <v>11838996.15</v>
      </c>
      <c r="T33" s="63">
        <v>10889352.960000001</v>
      </c>
      <c r="U33" s="64">
        <v>1162541.92</v>
      </c>
      <c r="V33" s="66">
        <v>11185832.689999999</v>
      </c>
      <c r="W33" s="63">
        <v>12415465.130000001</v>
      </c>
      <c r="X33" s="64">
        <v>1330231.67</v>
      </c>
      <c r="Y33" s="66">
        <v>12748018.48</v>
      </c>
      <c r="Z33" s="63">
        <v>13218176.199999999</v>
      </c>
      <c r="AA33" s="67">
        <v>36441.279999999999</v>
      </c>
      <c r="AB33" s="64">
        <v>1207921</v>
      </c>
      <c r="AC33" s="66">
        <v>13793009.640000001</v>
      </c>
      <c r="AD33" s="63">
        <v>12822720.789999999</v>
      </c>
      <c r="AE33" s="67">
        <v>10938.85</v>
      </c>
      <c r="AF33" s="64">
        <v>265315.34999999998</v>
      </c>
      <c r="AG33" s="66">
        <v>14455681.25</v>
      </c>
      <c r="AH33" s="63">
        <v>11538112.380000001</v>
      </c>
      <c r="AI33" s="67">
        <v>8176.12</v>
      </c>
      <c r="AJ33" s="63">
        <v>0</v>
      </c>
      <c r="AK33" s="66">
        <v>13290334.52</v>
      </c>
      <c r="AL33" s="63">
        <v>13679963</v>
      </c>
      <c r="AM33" s="67">
        <v>4550.3100000000004</v>
      </c>
      <c r="AN33" s="63">
        <v>0</v>
      </c>
      <c r="AO33" s="66">
        <v>15768850.82</v>
      </c>
      <c r="AP33" s="63">
        <v>18658277.57</v>
      </c>
      <c r="AQ33" s="67">
        <v>3893.13</v>
      </c>
      <c r="AR33" s="63">
        <v>0</v>
      </c>
      <c r="AS33" s="66">
        <f t="shared" si="0"/>
        <v>21508175.012000002</v>
      </c>
      <c r="AT33" s="68"/>
      <c r="AU33" s="69"/>
      <c r="AV33" s="63">
        <v>101</v>
      </c>
      <c r="AW33" s="63">
        <v>119</v>
      </c>
      <c r="AX33" s="63">
        <v>135</v>
      </c>
      <c r="AY33" s="63">
        <v>184</v>
      </c>
      <c r="AZ33" s="63">
        <v>243</v>
      </c>
      <c r="BA33" s="63">
        <v>243</v>
      </c>
      <c r="BB33" s="63"/>
      <c r="BC33" s="63"/>
      <c r="BD33" s="70">
        <f t="shared" si="3"/>
        <v>15763210.25</v>
      </c>
      <c r="BE33" s="71">
        <f t="shared" si="1"/>
        <v>434.06</v>
      </c>
      <c r="BF33" s="72">
        <f>+$BJ$601</f>
        <v>508.08</v>
      </c>
      <c r="BG33" s="65">
        <f t="shared" si="2"/>
        <v>2688110.3199999994</v>
      </c>
      <c r="BH33" s="73">
        <f t="shared" si="5"/>
        <v>6.7517930836917166E-3</v>
      </c>
      <c r="BI33" s="74">
        <f t="shared" si="6"/>
        <v>6.7517930836917201E-3</v>
      </c>
    </row>
    <row r="34" spans="1:61" ht="15.75" customHeight="1" x14ac:dyDescent="0.25">
      <c r="A34" s="59">
        <v>1</v>
      </c>
      <c r="B34" s="60">
        <v>25</v>
      </c>
      <c r="C34" s="60">
        <v>19</v>
      </c>
      <c r="D34" s="61" t="s">
        <v>85</v>
      </c>
      <c r="E34" s="61" t="s">
        <v>110</v>
      </c>
      <c r="F34" s="62">
        <v>3330</v>
      </c>
      <c r="G34" s="63">
        <v>10</v>
      </c>
      <c r="H34" s="63">
        <v>734569.69</v>
      </c>
      <c r="I34" s="64">
        <v>66111.429999999993</v>
      </c>
      <c r="J34" s="65">
        <v>735304.09</v>
      </c>
      <c r="K34" s="63">
        <v>881261.67</v>
      </c>
      <c r="L34" s="64">
        <v>79313.710000000006</v>
      </c>
      <c r="M34" s="65">
        <v>882142.76</v>
      </c>
      <c r="N34" s="63">
        <v>748297.45</v>
      </c>
      <c r="O34" s="64">
        <v>67346.789999999994</v>
      </c>
      <c r="P34" s="65">
        <v>749045.73</v>
      </c>
      <c r="Q34" s="63">
        <v>784735.69</v>
      </c>
      <c r="R34" s="64">
        <v>71405.56</v>
      </c>
      <c r="S34" s="65">
        <v>784663.14</v>
      </c>
      <c r="T34" s="63">
        <v>796583.65</v>
      </c>
      <c r="U34" s="64">
        <v>72656.52</v>
      </c>
      <c r="V34" s="66">
        <v>796319.84</v>
      </c>
      <c r="W34" s="63">
        <v>866708.94</v>
      </c>
      <c r="X34" s="64">
        <v>78791.77</v>
      </c>
      <c r="Y34" s="66">
        <v>866708.88</v>
      </c>
      <c r="Z34" s="63">
        <v>940940.79</v>
      </c>
      <c r="AA34" s="67">
        <v>85428.89</v>
      </c>
      <c r="AB34" s="64">
        <v>85540.12</v>
      </c>
      <c r="AC34" s="66">
        <v>1383500.91</v>
      </c>
      <c r="AD34" s="63">
        <v>823615.83</v>
      </c>
      <c r="AE34" s="67">
        <v>66207.33</v>
      </c>
      <c r="AF34" s="64">
        <v>75507.13</v>
      </c>
      <c r="AG34" s="66">
        <v>1265600.17</v>
      </c>
      <c r="AH34" s="63">
        <v>838916.55</v>
      </c>
      <c r="AI34" s="67">
        <v>98757.05</v>
      </c>
      <c r="AJ34" s="63">
        <v>76265.37</v>
      </c>
      <c r="AK34" s="66">
        <v>1328571.42</v>
      </c>
      <c r="AL34" s="63">
        <v>945709.46</v>
      </c>
      <c r="AM34" s="67">
        <v>97201.59</v>
      </c>
      <c r="AN34" s="63">
        <v>85987.26</v>
      </c>
      <c r="AO34" s="66">
        <v>1439469.46</v>
      </c>
      <c r="AP34" s="63">
        <v>1300657.8799999999</v>
      </c>
      <c r="AQ34" s="67">
        <v>102677.17</v>
      </c>
      <c r="AR34" s="63">
        <v>118357.434695</v>
      </c>
      <c r="AS34" s="66">
        <f t="shared" si="0"/>
        <v>1810387.4748355001</v>
      </c>
      <c r="AT34" s="68"/>
      <c r="AU34" s="69"/>
      <c r="AV34" s="63">
        <v>2450</v>
      </c>
      <c r="AW34" s="63">
        <v>2354</v>
      </c>
      <c r="AX34" s="63">
        <v>2732</v>
      </c>
      <c r="AY34" s="63">
        <v>2743</v>
      </c>
      <c r="AZ34" s="63">
        <v>2844</v>
      </c>
      <c r="BA34" s="63">
        <v>2844</v>
      </c>
      <c r="BB34" s="63"/>
      <c r="BC34" s="63"/>
      <c r="BD34" s="70">
        <f t="shared" si="3"/>
        <v>1445505.89</v>
      </c>
      <c r="BE34" s="71">
        <f t="shared" si="1"/>
        <v>434.09</v>
      </c>
      <c r="BF34" s="72">
        <f t="shared" ref="BF34:BF48" si="10">+$BJ$600</f>
        <v>520.02</v>
      </c>
      <c r="BG34" s="65">
        <f t="shared" si="2"/>
        <v>286146.90000000002</v>
      </c>
      <c r="BH34" s="73">
        <f t="shared" si="5"/>
        <v>7.187222361989317E-4</v>
      </c>
      <c r="BI34" s="74">
        <f t="shared" si="6"/>
        <v>7.1872223619893203E-4</v>
      </c>
    </row>
    <row r="35" spans="1:61" ht="15.75" customHeight="1" x14ac:dyDescent="0.25">
      <c r="A35" s="59">
        <v>1</v>
      </c>
      <c r="B35" s="60">
        <v>26</v>
      </c>
      <c r="C35" s="60">
        <v>16</v>
      </c>
      <c r="D35" s="61" t="s">
        <v>85</v>
      </c>
      <c r="E35" s="61" t="s">
        <v>111</v>
      </c>
      <c r="F35" s="62">
        <v>1545</v>
      </c>
      <c r="G35" s="63">
        <v>10</v>
      </c>
      <c r="H35" s="63">
        <v>66446.62</v>
      </c>
      <c r="I35" s="64">
        <v>0</v>
      </c>
      <c r="J35" s="65">
        <v>73091.28</v>
      </c>
      <c r="K35" s="63">
        <v>64246.67</v>
      </c>
      <c r="L35" s="64">
        <v>0</v>
      </c>
      <c r="M35" s="65">
        <v>70671.34</v>
      </c>
      <c r="N35" s="63">
        <v>102214.89</v>
      </c>
      <c r="O35" s="64">
        <v>0</v>
      </c>
      <c r="P35" s="65">
        <v>112436.38</v>
      </c>
      <c r="Q35" s="63">
        <v>125369.93</v>
      </c>
      <c r="R35" s="64">
        <v>0</v>
      </c>
      <c r="S35" s="65">
        <v>137906.93</v>
      </c>
      <c r="T35" s="63">
        <v>85716.49</v>
      </c>
      <c r="U35" s="64">
        <v>0</v>
      </c>
      <c r="V35" s="66">
        <v>94288.14</v>
      </c>
      <c r="W35" s="63">
        <v>128352.43</v>
      </c>
      <c r="X35" s="64">
        <v>0</v>
      </c>
      <c r="Y35" s="66">
        <v>141187.68</v>
      </c>
      <c r="Z35" s="63">
        <v>162491.65</v>
      </c>
      <c r="AA35" s="67">
        <v>99.54</v>
      </c>
      <c r="AB35" s="64">
        <v>0</v>
      </c>
      <c r="AC35" s="66">
        <v>178740.82</v>
      </c>
      <c r="AD35" s="63">
        <v>153158.94</v>
      </c>
      <c r="AE35" s="67">
        <v>125.97</v>
      </c>
      <c r="AF35" s="64">
        <v>0</v>
      </c>
      <c r="AG35" s="66">
        <v>168474.83</v>
      </c>
      <c r="AH35" s="63">
        <v>170768.66</v>
      </c>
      <c r="AI35" s="67">
        <v>150.91</v>
      </c>
      <c r="AJ35" s="63">
        <v>0</v>
      </c>
      <c r="AK35" s="66">
        <v>187845.52</v>
      </c>
      <c r="AL35" s="63">
        <v>223306.73</v>
      </c>
      <c r="AM35" s="67">
        <v>99.54</v>
      </c>
      <c r="AN35" s="63">
        <v>0</v>
      </c>
      <c r="AO35" s="66">
        <v>245637.4</v>
      </c>
      <c r="AP35" s="63">
        <v>318506.99</v>
      </c>
      <c r="AQ35" s="67">
        <v>99.56</v>
      </c>
      <c r="AR35" s="63">
        <v>0</v>
      </c>
      <c r="AS35" s="66">
        <f t="shared" si="0"/>
        <v>351124.125</v>
      </c>
      <c r="AT35" s="68"/>
      <c r="AU35" s="69"/>
      <c r="AV35" s="63">
        <v>0</v>
      </c>
      <c r="AW35" s="63">
        <v>0</v>
      </c>
      <c r="AX35" s="63">
        <v>0</v>
      </c>
      <c r="AY35" s="63">
        <v>0</v>
      </c>
      <c r="AZ35" s="63">
        <v>4</v>
      </c>
      <c r="BA35" s="63">
        <v>4</v>
      </c>
      <c r="BB35" s="63"/>
      <c r="BC35" s="63"/>
      <c r="BD35" s="70">
        <f t="shared" si="3"/>
        <v>226364.54</v>
      </c>
      <c r="BE35" s="71">
        <f t="shared" si="1"/>
        <v>146.51</v>
      </c>
      <c r="BF35" s="72">
        <f t="shared" si="10"/>
        <v>520.02</v>
      </c>
      <c r="BG35" s="65">
        <f t="shared" si="2"/>
        <v>577072.94999999995</v>
      </c>
      <c r="BH35" s="73">
        <f t="shared" si="5"/>
        <v>1.449448381491864E-3</v>
      </c>
      <c r="BI35" s="74">
        <f t="shared" si="6"/>
        <v>1.4494483814918599E-3</v>
      </c>
    </row>
    <row r="36" spans="1:61" ht="15.75" customHeight="1" x14ac:dyDescent="0.25">
      <c r="A36" s="59">
        <v>1</v>
      </c>
      <c r="B36" s="60">
        <v>27</v>
      </c>
      <c r="C36" s="60">
        <v>17</v>
      </c>
      <c r="D36" s="61" t="s">
        <v>85</v>
      </c>
      <c r="E36" s="61" t="s">
        <v>112</v>
      </c>
      <c r="F36" s="62">
        <v>1678</v>
      </c>
      <c r="G36" s="63">
        <v>10</v>
      </c>
      <c r="H36" s="63">
        <v>649816.30000000005</v>
      </c>
      <c r="I36" s="64">
        <v>58483.62</v>
      </c>
      <c r="J36" s="65">
        <v>650465.93999999994</v>
      </c>
      <c r="K36" s="63">
        <v>799211.68</v>
      </c>
      <c r="L36" s="64">
        <v>71929.210000000006</v>
      </c>
      <c r="M36" s="65">
        <v>800010.71</v>
      </c>
      <c r="N36" s="63">
        <v>654649.06000000006</v>
      </c>
      <c r="O36" s="64">
        <v>58918.44</v>
      </c>
      <c r="P36" s="65">
        <v>655303.68999999994</v>
      </c>
      <c r="Q36" s="63">
        <v>657209.63</v>
      </c>
      <c r="R36" s="64">
        <v>59703.09</v>
      </c>
      <c r="S36" s="65">
        <v>657257.18999999994</v>
      </c>
      <c r="T36" s="63">
        <v>598702.19999999995</v>
      </c>
      <c r="U36" s="64">
        <v>50113.55</v>
      </c>
      <c r="V36" s="66">
        <v>603447.51</v>
      </c>
      <c r="W36" s="63">
        <v>677370.12</v>
      </c>
      <c r="X36" s="64">
        <v>61579.16</v>
      </c>
      <c r="Y36" s="66">
        <v>677370.06</v>
      </c>
      <c r="Z36" s="63">
        <v>761791.45</v>
      </c>
      <c r="AA36" s="67">
        <v>102508.81</v>
      </c>
      <c r="AB36" s="64">
        <v>69253.83</v>
      </c>
      <c r="AC36" s="66">
        <v>1346742.23</v>
      </c>
      <c r="AD36" s="63">
        <v>660718.57999999996</v>
      </c>
      <c r="AE36" s="67">
        <v>90648.89</v>
      </c>
      <c r="AF36" s="64">
        <v>59242.13</v>
      </c>
      <c r="AG36" s="66">
        <v>1237283.5900000001</v>
      </c>
      <c r="AH36" s="63">
        <v>610201.43000000005</v>
      </c>
      <c r="AI36" s="67">
        <v>153138.32999999999</v>
      </c>
      <c r="AJ36" s="63">
        <v>55491</v>
      </c>
      <c r="AK36" s="66">
        <v>1182800.3700000001</v>
      </c>
      <c r="AL36" s="63">
        <v>867788.3</v>
      </c>
      <c r="AM36" s="67">
        <v>148737.04</v>
      </c>
      <c r="AN36" s="63">
        <v>78892.929999999993</v>
      </c>
      <c r="AO36" s="66">
        <v>1432543.66</v>
      </c>
      <c r="AP36" s="63">
        <v>1165979.71</v>
      </c>
      <c r="AQ36" s="67">
        <v>145270.07999999999</v>
      </c>
      <c r="AR36" s="63">
        <v>105998.56776599999</v>
      </c>
      <c r="AS36" s="66">
        <f t="shared" si="0"/>
        <v>1755121.1284574</v>
      </c>
      <c r="AT36" s="68"/>
      <c r="AU36" s="69"/>
      <c r="AV36" s="63">
        <v>3186</v>
      </c>
      <c r="AW36" s="63">
        <v>3084</v>
      </c>
      <c r="AX36" s="63">
        <v>3384</v>
      </c>
      <c r="AY36" s="63">
        <v>3326</v>
      </c>
      <c r="AZ36" s="63">
        <v>3420</v>
      </c>
      <c r="BA36" s="63">
        <v>3408</v>
      </c>
      <c r="BB36" s="63"/>
      <c r="BC36" s="63"/>
      <c r="BD36" s="70">
        <f t="shared" si="3"/>
        <v>1390898.2</v>
      </c>
      <c r="BE36" s="71">
        <f t="shared" si="1"/>
        <v>828.9</v>
      </c>
      <c r="BF36" s="72">
        <f t="shared" si="10"/>
        <v>520.02</v>
      </c>
      <c r="BG36" s="65">
        <f t="shared" si="2"/>
        <v>0</v>
      </c>
      <c r="BH36" s="73">
        <f t="shared" si="5"/>
        <v>0</v>
      </c>
      <c r="BI36" s="74">
        <f t="shared" si="6"/>
        <v>0</v>
      </c>
    </row>
    <row r="37" spans="1:61" ht="15.75" customHeight="1" x14ac:dyDescent="0.25">
      <c r="A37" s="59">
        <v>1</v>
      </c>
      <c r="B37" s="60">
        <v>29</v>
      </c>
      <c r="C37" s="60">
        <v>16</v>
      </c>
      <c r="D37" s="61" t="s">
        <v>85</v>
      </c>
      <c r="E37" s="61" t="s">
        <v>113</v>
      </c>
      <c r="F37" s="62">
        <v>3555</v>
      </c>
      <c r="G37" s="63">
        <v>10</v>
      </c>
      <c r="H37" s="63">
        <v>151465.12</v>
      </c>
      <c r="I37" s="64">
        <v>35723.72</v>
      </c>
      <c r="J37" s="65">
        <v>127315.54</v>
      </c>
      <c r="K37" s="63">
        <v>154020.70000000001</v>
      </c>
      <c r="L37" s="64">
        <v>36613.040000000001</v>
      </c>
      <c r="M37" s="65">
        <v>129148.43</v>
      </c>
      <c r="N37" s="63">
        <v>153334.18</v>
      </c>
      <c r="O37" s="64">
        <v>13800.14</v>
      </c>
      <c r="P37" s="65">
        <v>153487.45000000001</v>
      </c>
      <c r="Q37" s="63">
        <v>214752.9</v>
      </c>
      <c r="R37" s="64">
        <v>19520.21</v>
      </c>
      <c r="S37" s="65">
        <v>214755.96</v>
      </c>
      <c r="T37" s="63">
        <v>184757.84</v>
      </c>
      <c r="U37" s="64">
        <v>16854.3</v>
      </c>
      <c r="V37" s="66">
        <v>184693.9</v>
      </c>
      <c r="W37" s="63">
        <v>357073.97</v>
      </c>
      <c r="X37" s="64">
        <v>32461.34</v>
      </c>
      <c r="Y37" s="66">
        <v>357073.9</v>
      </c>
      <c r="Z37" s="63">
        <v>473220.8</v>
      </c>
      <c r="AA37" s="67">
        <v>456.71</v>
      </c>
      <c r="AB37" s="64">
        <v>43020.13</v>
      </c>
      <c r="AC37" s="66">
        <v>473156.34</v>
      </c>
      <c r="AD37" s="63">
        <v>377638.76</v>
      </c>
      <c r="AE37" s="67">
        <v>156.61000000000001</v>
      </c>
      <c r="AF37" s="64">
        <v>28659.79</v>
      </c>
      <c r="AG37" s="66">
        <v>384142.57</v>
      </c>
      <c r="AH37" s="63">
        <v>344706.92</v>
      </c>
      <c r="AI37" s="67">
        <v>495.78</v>
      </c>
      <c r="AJ37" s="63">
        <v>19511.73</v>
      </c>
      <c r="AK37" s="66">
        <v>358045.32</v>
      </c>
      <c r="AL37" s="63">
        <v>451811.72</v>
      </c>
      <c r="AM37" s="67">
        <v>370.05</v>
      </c>
      <c r="AN37" s="63">
        <v>25715.82</v>
      </c>
      <c r="AO37" s="66">
        <v>469174.4</v>
      </c>
      <c r="AP37" s="63">
        <v>652892.65</v>
      </c>
      <c r="AQ37" s="67">
        <v>539.61</v>
      </c>
      <c r="AR37" s="63">
        <v>36814.71</v>
      </c>
      <c r="AS37" s="66">
        <f t="shared" si="0"/>
        <v>677968.11500000011</v>
      </c>
      <c r="AT37" s="68"/>
      <c r="AU37" s="69"/>
      <c r="AV37" s="63">
        <v>2</v>
      </c>
      <c r="AW37" s="63">
        <v>2</v>
      </c>
      <c r="AX37" s="63">
        <v>4</v>
      </c>
      <c r="AY37" s="63">
        <v>4</v>
      </c>
      <c r="AZ37" s="63">
        <v>4</v>
      </c>
      <c r="BA37" s="63">
        <v>4</v>
      </c>
      <c r="BB37" s="63"/>
      <c r="BC37" s="63"/>
      <c r="BD37" s="70">
        <f t="shared" si="3"/>
        <v>472497.35</v>
      </c>
      <c r="BE37" s="71">
        <f t="shared" si="1"/>
        <v>132.91</v>
      </c>
      <c r="BF37" s="72">
        <f t="shared" si="10"/>
        <v>520.02</v>
      </c>
      <c r="BG37" s="65">
        <f t="shared" si="2"/>
        <v>1376176.05</v>
      </c>
      <c r="BH37" s="73">
        <f t="shared" si="5"/>
        <v>3.4565753746044875E-3</v>
      </c>
      <c r="BI37" s="74">
        <f t="shared" si="6"/>
        <v>3.4565753746044901E-3</v>
      </c>
    </row>
    <row r="38" spans="1:61" ht="15.75" customHeight="1" x14ac:dyDescent="0.25">
      <c r="A38" s="59">
        <v>1</v>
      </c>
      <c r="B38" s="60">
        <v>30</v>
      </c>
      <c r="C38" s="60">
        <v>4</v>
      </c>
      <c r="D38" s="61" t="s">
        <v>85</v>
      </c>
      <c r="E38" s="61" t="s">
        <v>114</v>
      </c>
      <c r="F38" s="62">
        <v>1040</v>
      </c>
      <c r="G38" s="63">
        <v>10</v>
      </c>
      <c r="H38" s="63">
        <v>203925.75</v>
      </c>
      <c r="I38" s="64">
        <v>0</v>
      </c>
      <c r="J38" s="65">
        <v>224318.32</v>
      </c>
      <c r="K38" s="63">
        <v>214830.38</v>
      </c>
      <c r="L38" s="64">
        <v>0</v>
      </c>
      <c r="M38" s="65">
        <v>236313.42</v>
      </c>
      <c r="N38" s="63">
        <v>147415.88</v>
      </c>
      <c r="O38" s="64">
        <v>0</v>
      </c>
      <c r="P38" s="65">
        <v>162157.47</v>
      </c>
      <c r="Q38" s="63">
        <v>194869.35</v>
      </c>
      <c r="R38" s="64">
        <v>0</v>
      </c>
      <c r="S38" s="65">
        <v>214356.29</v>
      </c>
      <c r="T38" s="63">
        <v>148803.43</v>
      </c>
      <c r="U38" s="64">
        <v>0</v>
      </c>
      <c r="V38" s="66">
        <v>163683.76999999999</v>
      </c>
      <c r="W38" s="63">
        <v>198859.25</v>
      </c>
      <c r="X38" s="64">
        <v>0</v>
      </c>
      <c r="Y38" s="66">
        <v>218745.18</v>
      </c>
      <c r="Z38" s="63">
        <v>230001.24</v>
      </c>
      <c r="AA38" s="67">
        <v>1612.42</v>
      </c>
      <c r="AB38" s="64">
        <v>0</v>
      </c>
      <c r="AC38" s="66">
        <v>259768.41</v>
      </c>
      <c r="AD38" s="63">
        <v>231434.04</v>
      </c>
      <c r="AE38" s="67">
        <v>745.56</v>
      </c>
      <c r="AF38" s="64">
        <v>0</v>
      </c>
      <c r="AG38" s="66">
        <v>264049.98</v>
      </c>
      <c r="AH38" s="63">
        <v>176802</v>
      </c>
      <c r="AI38" s="67">
        <v>800.52</v>
      </c>
      <c r="AJ38" s="63">
        <v>0</v>
      </c>
      <c r="AK38" s="66">
        <v>203237.31</v>
      </c>
      <c r="AL38" s="63">
        <v>375567.63</v>
      </c>
      <c r="AM38" s="67">
        <v>821.67</v>
      </c>
      <c r="AN38" s="63">
        <v>0</v>
      </c>
      <c r="AO38" s="66">
        <v>420542.28</v>
      </c>
      <c r="AP38" s="63">
        <v>487397.25</v>
      </c>
      <c r="AQ38" s="67">
        <v>879.78</v>
      </c>
      <c r="AR38" s="63">
        <v>0</v>
      </c>
      <c r="AS38" s="66">
        <f t="shared" si="0"/>
        <v>544804.68900000001</v>
      </c>
      <c r="AT38" s="68"/>
      <c r="AU38" s="69"/>
      <c r="AV38" s="63">
        <v>39</v>
      </c>
      <c r="AW38" s="63">
        <v>47</v>
      </c>
      <c r="AX38" s="63">
        <v>44</v>
      </c>
      <c r="AY38" s="63">
        <v>38</v>
      </c>
      <c r="AZ38" s="63">
        <v>44</v>
      </c>
      <c r="BA38" s="63">
        <v>44</v>
      </c>
      <c r="BB38" s="63"/>
      <c r="BC38" s="63"/>
      <c r="BD38" s="70">
        <f t="shared" si="3"/>
        <v>338480.53</v>
      </c>
      <c r="BE38" s="71">
        <f t="shared" si="1"/>
        <v>325.45999999999998</v>
      </c>
      <c r="BF38" s="72">
        <f t="shared" si="10"/>
        <v>520.02</v>
      </c>
      <c r="BG38" s="65">
        <f t="shared" si="2"/>
        <v>202342.39999999999</v>
      </c>
      <c r="BH38" s="73">
        <f t="shared" si="5"/>
        <v>5.0822840368306874E-4</v>
      </c>
      <c r="BI38" s="74">
        <f t="shared" si="6"/>
        <v>5.0822840368306896E-4</v>
      </c>
    </row>
    <row r="39" spans="1:61" ht="15.75" customHeight="1" x14ac:dyDescent="0.25">
      <c r="A39" s="59">
        <v>1</v>
      </c>
      <c r="B39" s="60">
        <v>32</v>
      </c>
      <c r="C39" s="60">
        <v>16</v>
      </c>
      <c r="D39" s="61" t="s">
        <v>85</v>
      </c>
      <c r="E39" s="61" t="s">
        <v>115</v>
      </c>
      <c r="F39" s="62">
        <v>2868</v>
      </c>
      <c r="G39" s="63">
        <v>10</v>
      </c>
      <c r="H39" s="63">
        <v>417351.38</v>
      </c>
      <c r="I39" s="64">
        <v>19675.22</v>
      </c>
      <c r="J39" s="65">
        <v>437443.77</v>
      </c>
      <c r="K39" s="63">
        <v>330441.03000000003</v>
      </c>
      <c r="L39" s="64">
        <v>15578</v>
      </c>
      <c r="M39" s="65">
        <v>346349.34</v>
      </c>
      <c r="N39" s="63">
        <v>230469.92</v>
      </c>
      <c r="O39" s="64">
        <v>10864.94</v>
      </c>
      <c r="P39" s="65">
        <v>241565.48</v>
      </c>
      <c r="Q39" s="63">
        <v>258914.1</v>
      </c>
      <c r="R39" s="64">
        <v>12434.01</v>
      </c>
      <c r="S39" s="65">
        <v>271128.09999999998</v>
      </c>
      <c r="T39" s="63">
        <v>238876.79999999999</v>
      </c>
      <c r="U39" s="64">
        <v>11517.16</v>
      </c>
      <c r="V39" s="66">
        <v>250095.61</v>
      </c>
      <c r="W39" s="63">
        <v>357109.14</v>
      </c>
      <c r="X39" s="64">
        <v>17005.2</v>
      </c>
      <c r="Y39" s="66">
        <v>374114.33</v>
      </c>
      <c r="Z39" s="63">
        <v>392730.35</v>
      </c>
      <c r="AA39" s="67">
        <v>478.7</v>
      </c>
      <c r="AB39" s="64">
        <v>18701.45</v>
      </c>
      <c r="AC39" s="66">
        <v>411431.79</v>
      </c>
      <c r="AD39" s="63">
        <v>379243.83</v>
      </c>
      <c r="AE39" s="67">
        <v>342.88</v>
      </c>
      <c r="AF39" s="64">
        <v>18059.23</v>
      </c>
      <c r="AG39" s="66">
        <v>397303.05</v>
      </c>
      <c r="AH39" s="63">
        <v>326753.03000000003</v>
      </c>
      <c r="AI39" s="67">
        <v>103.92</v>
      </c>
      <c r="AJ39" s="63">
        <v>0</v>
      </c>
      <c r="AK39" s="66">
        <v>359428.34</v>
      </c>
      <c r="AL39" s="63">
        <v>410342.22</v>
      </c>
      <c r="AM39" s="67">
        <v>-67.41</v>
      </c>
      <c r="AN39" s="63">
        <v>0</v>
      </c>
      <c r="AO39" s="66">
        <v>451888.58</v>
      </c>
      <c r="AP39" s="63">
        <v>581966.37</v>
      </c>
      <c r="AQ39" s="67">
        <v>19.899999999999999</v>
      </c>
      <c r="AR39" s="63">
        <v>0</v>
      </c>
      <c r="AS39" s="66">
        <f t="shared" si="0"/>
        <v>640579.09300000011</v>
      </c>
      <c r="AT39" s="68"/>
      <c r="AU39" s="69"/>
      <c r="AV39" s="63">
        <v>0</v>
      </c>
      <c r="AW39" s="63">
        <v>0</v>
      </c>
      <c r="AX39" s="63">
        <v>0</v>
      </c>
      <c r="AY39" s="63">
        <v>2</v>
      </c>
      <c r="AZ39" s="63">
        <v>2</v>
      </c>
      <c r="BA39" s="63">
        <v>2</v>
      </c>
      <c r="BB39" s="63"/>
      <c r="BC39" s="63"/>
      <c r="BD39" s="70">
        <f t="shared" si="3"/>
        <v>452126.17</v>
      </c>
      <c r="BE39" s="71">
        <f t="shared" si="1"/>
        <v>157.65</v>
      </c>
      <c r="BF39" s="72">
        <f t="shared" si="10"/>
        <v>520.02</v>
      </c>
      <c r="BG39" s="65">
        <f t="shared" si="2"/>
        <v>1039277.16</v>
      </c>
      <c r="BH39" s="73">
        <f t="shared" si="5"/>
        <v>2.6103781116121648E-3</v>
      </c>
      <c r="BI39" s="74">
        <f t="shared" si="6"/>
        <v>2.6103781116121601E-3</v>
      </c>
    </row>
    <row r="40" spans="1:61" ht="15.75" customHeight="1" x14ac:dyDescent="0.25">
      <c r="A40" s="59">
        <v>1</v>
      </c>
      <c r="B40" s="60">
        <v>33</v>
      </c>
      <c r="C40" s="60">
        <v>1</v>
      </c>
      <c r="D40" s="61" t="s">
        <v>85</v>
      </c>
      <c r="E40" s="61" t="s">
        <v>116</v>
      </c>
      <c r="F40" s="62">
        <v>5876</v>
      </c>
      <c r="G40" s="63">
        <v>10</v>
      </c>
      <c r="H40" s="63">
        <v>1350192.4</v>
      </c>
      <c r="I40" s="64">
        <v>38932.620000000003</v>
      </c>
      <c r="J40" s="65">
        <v>1442385.76</v>
      </c>
      <c r="K40" s="63">
        <v>1479654.42</v>
      </c>
      <c r="L40" s="64">
        <v>42665.64</v>
      </c>
      <c r="M40" s="65">
        <v>1580687.67</v>
      </c>
      <c r="N40" s="63">
        <v>1259175.96</v>
      </c>
      <c r="O40" s="64">
        <v>36308.269999999997</v>
      </c>
      <c r="P40" s="65">
        <v>1345154.45</v>
      </c>
      <c r="Q40" s="63">
        <v>1303221.3400000001</v>
      </c>
      <c r="R40" s="64">
        <v>37752.11</v>
      </c>
      <c r="S40" s="65">
        <v>1392016.15</v>
      </c>
      <c r="T40" s="63">
        <v>1122384.1599999999</v>
      </c>
      <c r="U40" s="64">
        <v>32599.39</v>
      </c>
      <c r="V40" s="66">
        <v>1198763.24</v>
      </c>
      <c r="W40" s="63">
        <v>1535760.06</v>
      </c>
      <c r="X40" s="64">
        <v>44730.82</v>
      </c>
      <c r="Y40" s="66">
        <v>1640132.16</v>
      </c>
      <c r="Z40" s="63">
        <v>1638295.76</v>
      </c>
      <c r="AA40" s="67">
        <v>5158.8599999999997</v>
      </c>
      <c r="AB40" s="64">
        <v>47717.29</v>
      </c>
      <c r="AC40" s="66">
        <v>1744837.54</v>
      </c>
      <c r="AD40" s="63">
        <v>1646733.29</v>
      </c>
      <c r="AE40" s="67">
        <v>2574.4299999999998</v>
      </c>
      <c r="AF40" s="64">
        <v>47467.37</v>
      </c>
      <c r="AG40" s="66">
        <v>1757236.6</v>
      </c>
      <c r="AH40" s="63">
        <v>1390562.47</v>
      </c>
      <c r="AI40" s="67">
        <v>1081.27</v>
      </c>
      <c r="AJ40" s="63">
        <v>41184.269999999997</v>
      </c>
      <c r="AK40" s="66">
        <v>1485754.55</v>
      </c>
      <c r="AL40" s="63">
        <v>1647475.79</v>
      </c>
      <c r="AM40" s="67">
        <v>912.21</v>
      </c>
      <c r="AN40" s="63">
        <v>47939.97</v>
      </c>
      <c r="AO40" s="66">
        <v>1762646.83</v>
      </c>
      <c r="AP40" s="63">
        <v>2316678.2400000002</v>
      </c>
      <c r="AQ40" s="67">
        <v>427.53</v>
      </c>
      <c r="AR40" s="63">
        <v>33139.957769000001</v>
      </c>
      <c r="AS40" s="66">
        <f t="shared" si="0"/>
        <v>2516896.5274541005</v>
      </c>
      <c r="AT40" s="68"/>
      <c r="AU40" s="69"/>
      <c r="AV40" s="63">
        <v>4</v>
      </c>
      <c r="AW40" s="63">
        <v>4</v>
      </c>
      <c r="AX40" s="63">
        <v>12</v>
      </c>
      <c r="AY40" s="63">
        <v>19</v>
      </c>
      <c r="AZ40" s="63">
        <v>25</v>
      </c>
      <c r="BA40" s="63">
        <v>25</v>
      </c>
      <c r="BB40" s="63"/>
      <c r="BC40" s="63"/>
      <c r="BD40" s="70">
        <f t="shared" si="3"/>
        <v>1853474.41</v>
      </c>
      <c r="BE40" s="71">
        <f t="shared" si="1"/>
        <v>315.43</v>
      </c>
      <c r="BF40" s="72">
        <f t="shared" si="10"/>
        <v>520.02</v>
      </c>
      <c r="BG40" s="65">
        <f t="shared" si="2"/>
        <v>1202170.8399999999</v>
      </c>
      <c r="BH40" s="73">
        <f t="shared" si="5"/>
        <v>3.0195221909374102E-3</v>
      </c>
      <c r="BI40" s="74">
        <f t="shared" si="6"/>
        <v>3.0195221909374102E-3</v>
      </c>
    </row>
    <row r="41" spans="1:61" ht="15.75" customHeight="1" x14ac:dyDescent="0.25">
      <c r="A41" s="59">
        <v>1</v>
      </c>
      <c r="B41" s="60">
        <v>34</v>
      </c>
      <c r="C41" s="60">
        <v>1</v>
      </c>
      <c r="D41" s="61" t="s">
        <v>85</v>
      </c>
      <c r="E41" s="61" t="s">
        <v>117</v>
      </c>
      <c r="F41" s="62">
        <v>10737</v>
      </c>
      <c r="G41" s="63">
        <v>10</v>
      </c>
      <c r="H41" s="63">
        <v>4392159.3600000003</v>
      </c>
      <c r="I41" s="64">
        <v>395294.6</v>
      </c>
      <c r="J41" s="65">
        <v>4396551.24</v>
      </c>
      <c r="K41" s="63">
        <v>4504069.66</v>
      </c>
      <c r="L41" s="64">
        <v>405366.52</v>
      </c>
      <c r="M41" s="65">
        <v>4508573.45</v>
      </c>
      <c r="N41" s="63">
        <v>3893248.99</v>
      </c>
      <c r="O41" s="64">
        <v>350392.15</v>
      </c>
      <c r="P41" s="65">
        <v>3897142.52</v>
      </c>
      <c r="Q41" s="63">
        <v>4437305.7699999996</v>
      </c>
      <c r="R41" s="64">
        <v>400212.73</v>
      </c>
      <c r="S41" s="65">
        <v>4440802.3499999996</v>
      </c>
      <c r="T41" s="63">
        <v>4113930.98</v>
      </c>
      <c r="U41" s="64">
        <v>371234.52</v>
      </c>
      <c r="V41" s="66">
        <v>4116966.1</v>
      </c>
      <c r="W41" s="63">
        <v>4453971.3099999996</v>
      </c>
      <c r="X41" s="64">
        <v>404906.4</v>
      </c>
      <c r="Y41" s="66">
        <v>4453971.41</v>
      </c>
      <c r="Z41" s="63">
        <v>4882688.3499999996</v>
      </c>
      <c r="AA41" s="67">
        <v>7329.04</v>
      </c>
      <c r="AB41" s="64">
        <v>443880.65</v>
      </c>
      <c r="AC41" s="66">
        <v>4879225.38</v>
      </c>
      <c r="AD41" s="63">
        <v>4881739.57</v>
      </c>
      <c r="AE41" s="67">
        <v>1775.96</v>
      </c>
      <c r="AF41" s="64">
        <v>440827.25</v>
      </c>
      <c r="AG41" s="66">
        <v>4889400.78</v>
      </c>
      <c r="AH41" s="63">
        <v>4484365.8499999996</v>
      </c>
      <c r="AI41" s="67">
        <v>1936.03</v>
      </c>
      <c r="AJ41" s="63">
        <v>409393.72</v>
      </c>
      <c r="AK41" s="66">
        <v>4487566.46</v>
      </c>
      <c r="AL41" s="63">
        <v>5372453.0300000003</v>
      </c>
      <c r="AM41" s="67">
        <v>2165.7800000000002</v>
      </c>
      <c r="AN41" s="63">
        <v>486857.25</v>
      </c>
      <c r="AO41" s="66">
        <v>5377247.8200000003</v>
      </c>
      <c r="AP41" s="63">
        <v>7372774.3300000001</v>
      </c>
      <c r="AQ41" s="67">
        <v>1086.94</v>
      </c>
      <c r="AR41" s="63">
        <v>670259.97815800004</v>
      </c>
      <c r="AS41" s="66">
        <f t="shared" si="0"/>
        <v>7378577.7690262003</v>
      </c>
      <c r="AT41" s="68"/>
      <c r="AU41" s="69"/>
      <c r="AV41" s="63">
        <v>21</v>
      </c>
      <c r="AW41" s="63">
        <v>29</v>
      </c>
      <c r="AX41" s="63">
        <v>33</v>
      </c>
      <c r="AY41" s="63">
        <v>25</v>
      </c>
      <c r="AZ41" s="63">
        <v>32</v>
      </c>
      <c r="BA41" s="63">
        <v>32</v>
      </c>
      <c r="BB41" s="63"/>
      <c r="BC41" s="63"/>
      <c r="BD41" s="70">
        <f t="shared" si="3"/>
        <v>5402403.6399999997</v>
      </c>
      <c r="BE41" s="71">
        <f t="shared" si="1"/>
        <v>503.16</v>
      </c>
      <c r="BF41" s="72">
        <f t="shared" si="10"/>
        <v>520.02</v>
      </c>
      <c r="BG41" s="65">
        <f t="shared" si="2"/>
        <v>181025.81999999954</v>
      </c>
      <c r="BH41" s="73">
        <f t="shared" si="5"/>
        <v>4.5468702320432253E-4</v>
      </c>
      <c r="BI41" s="74">
        <f t="shared" si="6"/>
        <v>4.5468702320432302E-4</v>
      </c>
    </row>
    <row r="42" spans="1:61" ht="15.75" customHeight="1" x14ac:dyDescent="0.25">
      <c r="A42" s="59">
        <v>1</v>
      </c>
      <c r="B42" s="60">
        <v>35</v>
      </c>
      <c r="C42" s="60">
        <v>11</v>
      </c>
      <c r="D42" s="61" t="s">
        <v>85</v>
      </c>
      <c r="E42" s="61" t="s">
        <v>118</v>
      </c>
      <c r="F42" s="62">
        <v>2980</v>
      </c>
      <c r="G42" s="63">
        <v>10</v>
      </c>
      <c r="H42" s="63">
        <v>281020.96000000002</v>
      </c>
      <c r="I42" s="64">
        <v>22264.91</v>
      </c>
      <c r="J42" s="65">
        <v>284631.65000000002</v>
      </c>
      <c r="K42" s="63">
        <v>270086.38</v>
      </c>
      <c r="L42" s="64">
        <v>25100.37</v>
      </c>
      <c r="M42" s="65">
        <v>269484.61</v>
      </c>
      <c r="N42" s="63">
        <v>255551.92</v>
      </c>
      <c r="O42" s="64">
        <v>12047.37</v>
      </c>
      <c r="P42" s="65">
        <v>267855</v>
      </c>
      <c r="Q42" s="63">
        <v>268660.89</v>
      </c>
      <c r="R42" s="64">
        <v>12898.78</v>
      </c>
      <c r="S42" s="65">
        <v>281338.33</v>
      </c>
      <c r="T42" s="63">
        <v>221991.23</v>
      </c>
      <c r="U42" s="64">
        <v>10740.81</v>
      </c>
      <c r="V42" s="66">
        <v>232375.47</v>
      </c>
      <c r="W42" s="63">
        <v>359730.41</v>
      </c>
      <c r="X42" s="64">
        <v>17130.150000000001</v>
      </c>
      <c r="Y42" s="66">
        <v>376860.29</v>
      </c>
      <c r="Z42" s="63">
        <v>419896.85</v>
      </c>
      <c r="AA42" s="67">
        <v>127.41</v>
      </c>
      <c r="AB42" s="64">
        <v>19995.23</v>
      </c>
      <c r="AC42" s="66">
        <v>444350.48</v>
      </c>
      <c r="AD42" s="63">
        <v>428555.69</v>
      </c>
      <c r="AE42" s="67">
        <v>568.96</v>
      </c>
      <c r="AF42" s="64">
        <v>19860.830000000002</v>
      </c>
      <c r="AG42" s="66">
        <v>453537.33</v>
      </c>
      <c r="AH42" s="63">
        <v>370412.59</v>
      </c>
      <c r="AI42" s="67">
        <v>605</v>
      </c>
      <c r="AJ42" s="63">
        <v>17638.71</v>
      </c>
      <c r="AK42" s="66">
        <v>397021.44</v>
      </c>
      <c r="AL42" s="63">
        <v>476393.27</v>
      </c>
      <c r="AM42" s="67">
        <v>762.2</v>
      </c>
      <c r="AN42" s="63">
        <v>22685.41</v>
      </c>
      <c r="AO42" s="66">
        <v>507875.9</v>
      </c>
      <c r="AP42" s="63">
        <v>731177.38</v>
      </c>
      <c r="AQ42" s="67">
        <v>1530.38</v>
      </c>
      <c r="AR42" s="63">
        <v>35116.522499999999</v>
      </c>
      <c r="AS42" s="66">
        <f t="shared" si="0"/>
        <v>775370.90125000011</v>
      </c>
      <c r="AT42" s="68"/>
      <c r="AU42" s="69"/>
      <c r="AV42" s="63">
        <v>21</v>
      </c>
      <c r="AW42" s="63">
        <v>21</v>
      </c>
      <c r="AX42" s="63">
        <v>44</v>
      </c>
      <c r="AY42" s="63">
        <v>44</v>
      </c>
      <c r="AZ42" s="63">
        <v>52</v>
      </c>
      <c r="BA42" s="63">
        <v>52</v>
      </c>
      <c r="BB42" s="63"/>
      <c r="BC42" s="63"/>
      <c r="BD42" s="70">
        <f t="shared" si="3"/>
        <v>515631.21</v>
      </c>
      <c r="BE42" s="71">
        <f t="shared" si="1"/>
        <v>173.03</v>
      </c>
      <c r="BF42" s="72">
        <f t="shared" si="10"/>
        <v>520.02</v>
      </c>
      <c r="BG42" s="65">
        <f t="shared" si="2"/>
        <v>1034030.2000000001</v>
      </c>
      <c r="BH42" s="73">
        <f t="shared" si="5"/>
        <v>2.5971991925868446E-3</v>
      </c>
      <c r="BI42" s="74">
        <f t="shared" si="6"/>
        <v>2.5971991925868398E-3</v>
      </c>
    </row>
    <row r="43" spans="1:61" ht="15.75" customHeight="1" x14ac:dyDescent="0.25">
      <c r="A43" s="59">
        <v>1</v>
      </c>
      <c r="B43" s="60">
        <v>36</v>
      </c>
      <c r="C43" s="60">
        <v>5</v>
      </c>
      <c r="D43" s="61" t="s">
        <v>85</v>
      </c>
      <c r="E43" s="61" t="s">
        <v>119</v>
      </c>
      <c r="F43" s="62">
        <v>1970</v>
      </c>
      <c r="G43" s="63">
        <v>10</v>
      </c>
      <c r="H43" s="63">
        <v>323253.78999999998</v>
      </c>
      <c r="I43" s="64">
        <v>29092.94</v>
      </c>
      <c r="J43" s="65">
        <v>323576.94</v>
      </c>
      <c r="K43" s="63">
        <v>341872.16</v>
      </c>
      <c r="L43" s="64">
        <v>30768.59</v>
      </c>
      <c r="M43" s="65">
        <v>342213.93</v>
      </c>
      <c r="N43" s="63">
        <v>350827.79</v>
      </c>
      <c r="O43" s="64">
        <v>31574.61</v>
      </c>
      <c r="P43" s="65">
        <v>351178.51</v>
      </c>
      <c r="Q43" s="63">
        <v>394550.1</v>
      </c>
      <c r="R43" s="64">
        <v>35692.339999999997</v>
      </c>
      <c r="S43" s="65">
        <v>394743.54</v>
      </c>
      <c r="T43" s="63">
        <v>416485.54</v>
      </c>
      <c r="U43" s="64">
        <v>37689.42</v>
      </c>
      <c r="V43" s="66">
        <v>416675.73</v>
      </c>
      <c r="W43" s="63">
        <v>445351.31</v>
      </c>
      <c r="X43" s="64">
        <v>40486.54</v>
      </c>
      <c r="Y43" s="66">
        <v>445351.24</v>
      </c>
      <c r="Z43" s="63">
        <v>482063.62</v>
      </c>
      <c r="AA43" s="67">
        <v>1003.65</v>
      </c>
      <c r="AB43" s="64">
        <v>43824.02</v>
      </c>
      <c r="AC43" s="66">
        <v>482063.55</v>
      </c>
      <c r="AD43" s="63">
        <v>455375.89</v>
      </c>
      <c r="AE43" s="67">
        <v>178.16</v>
      </c>
      <c r="AF43" s="64">
        <v>40389.85</v>
      </c>
      <c r="AG43" s="66">
        <v>457383.64</v>
      </c>
      <c r="AH43" s="63">
        <v>394392.51</v>
      </c>
      <c r="AI43" s="67">
        <v>171.18</v>
      </c>
      <c r="AJ43" s="63">
        <v>36795.9</v>
      </c>
      <c r="AK43" s="66">
        <v>394262.93</v>
      </c>
      <c r="AL43" s="63">
        <v>463718.65</v>
      </c>
      <c r="AM43" s="67">
        <v>234.68</v>
      </c>
      <c r="AN43" s="63">
        <v>41965.87</v>
      </c>
      <c r="AO43" s="66">
        <v>464764.87</v>
      </c>
      <c r="AP43" s="63">
        <v>694391.38</v>
      </c>
      <c r="AQ43" s="67">
        <v>166.27</v>
      </c>
      <c r="AR43" s="63">
        <v>62933.347815000001</v>
      </c>
      <c r="AS43" s="66">
        <f t="shared" si="0"/>
        <v>694603.83540350012</v>
      </c>
      <c r="AT43" s="68"/>
      <c r="AU43" s="69"/>
      <c r="AV43" s="63">
        <v>0</v>
      </c>
      <c r="AW43" s="63">
        <v>5</v>
      </c>
      <c r="AX43" s="63">
        <v>5</v>
      </c>
      <c r="AY43" s="63">
        <v>5</v>
      </c>
      <c r="AZ43" s="63">
        <v>0</v>
      </c>
      <c r="BA43" s="63">
        <v>0</v>
      </c>
      <c r="BB43" s="63"/>
      <c r="BC43" s="63"/>
      <c r="BD43" s="70">
        <f t="shared" si="3"/>
        <v>498615.77</v>
      </c>
      <c r="BE43" s="71">
        <f t="shared" si="1"/>
        <v>253.1</v>
      </c>
      <c r="BF43" s="72">
        <f t="shared" si="10"/>
        <v>520.02</v>
      </c>
      <c r="BG43" s="65">
        <f t="shared" si="2"/>
        <v>525832.39999999991</v>
      </c>
      <c r="BH43" s="73">
        <f t="shared" si="5"/>
        <v>1.3207462264796545E-3</v>
      </c>
      <c r="BI43" s="74">
        <f t="shared" si="6"/>
        <v>1.32074622647965E-3</v>
      </c>
    </row>
    <row r="44" spans="1:61" ht="15.75" customHeight="1" x14ac:dyDescent="0.25">
      <c r="A44" s="59">
        <v>1</v>
      </c>
      <c r="B44" s="60">
        <v>37</v>
      </c>
      <c r="C44" s="60">
        <v>9</v>
      </c>
      <c r="D44" s="61" t="s">
        <v>85</v>
      </c>
      <c r="E44" s="61" t="s">
        <v>120</v>
      </c>
      <c r="F44" s="62">
        <v>2563</v>
      </c>
      <c r="G44" s="63">
        <v>10</v>
      </c>
      <c r="H44" s="63">
        <v>361642.46</v>
      </c>
      <c r="I44" s="64">
        <v>40506.6</v>
      </c>
      <c r="J44" s="65">
        <v>353249.45</v>
      </c>
      <c r="K44" s="63">
        <v>323074.92</v>
      </c>
      <c r="L44" s="64">
        <v>38183.760000000002</v>
      </c>
      <c r="M44" s="65">
        <v>313380.27</v>
      </c>
      <c r="N44" s="63">
        <v>257497.36</v>
      </c>
      <c r="O44" s="64">
        <v>23174.84</v>
      </c>
      <c r="P44" s="65">
        <v>257754.77</v>
      </c>
      <c r="Q44" s="63">
        <v>271783.18</v>
      </c>
      <c r="R44" s="64">
        <v>24816.12</v>
      </c>
      <c r="S44" s="65">
        <v>271663.77</v>
      </c>
      <c r="T44" s="63">
        <v>214724.71</v>
      </c>
      <c r="U44" s="64">
        <v>19755.560000000001</v>
      </c>
      <c r="V44" s="66">
        <v>214466.07</v>
      </c>
      <c r="W44" s="63">
        <v>322101.76000000001</v>
      </c>
      <c r="X44" s="64">
        <v>29282.04</v>
      </c>
      <c r="Y44" s="66">
        <v>322101.69</v>
      </c>
      <c r="Z44" s="63">
        <v>261588.44</v>
      </c>
      <c r="AA44" s="67">
        <v>1986.01</v>
      </c>
      <c r="AB44" s="64">
        <v>23780.83</v>
      </c>
      <c r="AC44" s="66">
        <v>265754.53999999998</v>
      </c>
      <c r="AD44" s="63">
        <v>238651.96</v>
      </c>
      <c r="AE44" s="67">
        <v>938.78</v>
      </c>
      <c r="AF44" s="64">
        <v>21695.69</v>
      </c>
      <c r="AG44" s="66">
        <v>243970.02</v>
      </c>
      <c r="AH44" s="63">
        <v>242075.43</v>
      </c>
      <c r="AI44" s="67">
        <v>1518.9</v>
      </c>
      <c r="AJ44" s="63">
        <v>21306.52</v>
      </c>
      <c r="AK44" s="66">
        <v>255190.54</v>
      </c>
      <c r="AL44" s="63">
        <v>319348.96999999997</v>
      </c>
      <c r="AM44" s="67">
        <v>1256.98</v>
      </c>
      <c r="AN44" s="63">
        <v>29312.38</v>
      </c>
      <c r="AO44" s="66">
        <v>330578.13</v>
      </c>
      <c r="AP44" s="63">
        <v>461930.11</v>
      </c>
      <c r="AQ44" s="67">
        <v>979.49</v>
      </c>
      <c r="AR44" s="63">
        <v>42413.755962000003</v>
      </c>
      <c r="AS44" s="66">
        <f t="shared" si="0"/>
        <v>476814.65044180001</v>
      </c>
      <c r="AT44" s="68"/>
      <c r="AU44" s="69"/>
      <c r="AV44" s="63">
        <v>29</v>
      </c>
      <c r="AW44" s="63">
        <v>29</v>
      </c>
      <c r="AX44" s="63">
        <v>64</v>
      </c>
      <c r="AY44" s="63">
        <v>59</v>
      </c>
      <c r="AZ44" s="63">
        <v>75</v>
      </c>
      <c r="BA44" s="63">
        <v>75</v>
      </c>
      <c r="BB44" s="63"/>
      <c r="BC44" s="63"/>
      <c r="BD44" s="70">
        <f t="shared" si="3"/>
        <v>314461.58</v>
      </c>
      <c r="BE44" s="71">
        <f t="shared" si="1"/>
        <v>122.69</v>
      </c>
      <c r="BF44" s="72">
        <f t="shared" si="10"/>
        <v>520.02</v>
      </c>
      <c r="BG44" s="65">
        <f t="shared" si="2"/>
        <v>1018356.7899999999</v>
      </c>
      <c r="BH44" s="73">
        <f t="shared" si="5"/>
        <v>2.5578319015763084E-3</v>
      </c>
      <c r="BI44" s="74">
        <f t="shared" si="6"/>
        <v>2.5578319015763101E-3</v>
      </c>
    </row>
    <row r="45" spans="1:61" ht="15.75" customHeight="1" x14ac:dyDescent="0.25">
      <c r="A45" s="59">
        <v>1</v>
      </c>
      <c r="B45" s="60">
        <v>38</v>
      </c>
      <c r="C45" s="60">
        <v>8</v>
      </c>
      <c r="D45" s="61" t="s">
        <v>85</v>
      </c>
      <c r="E45" s="61" t="s">
        <v>121</v>
      </c>
      <c r="F45" s="62">
        <v>663</v>
      </c>
      <c r="G45" s="63">
        <v>10</v>
      </c>
      <c r="H45" s="63">
        <v>225773.7</v>
      </c>
      <c r="I45" s="64">
        <v>0</v>
      </c>
      <c r="J45" s="65">
        <v>248351.07</v>
      </c>
      <c r="K45" s="63">
        <v>180559.48</v>
      </c>
      <c r="L45" s="64">
        <v>0</v>
      </c>
      <c r="M45" s="65">
        <v>198615.43</v>
      </c>
      <c r="N45" s="63">
        <v>164748.94</v>
      </c>
      <c r="O45" s="64">
        <v>0</v>
      </c>
      <c r="P45" s="65">
        <v>181223.84</v>
      </c>
      <c r="Q45" s="63">
        <v>188700.27</v>
      </c>
      <c r="R45" s="64">
        <v>0</v>
      </c>
      <c r="S45" s="65">
        <v>207570.3</v>
      </c>
      <c r="T45" s="63">
        <v>162683.56</v>
      </c>
      <c r="U45" s="64">
        <v>0</v>
      </c>
      <c r="V45" s="66">
        <v>178951.92</v>
      </c>
      <c r="W45" s="63">
        <v>188253.93</v>
      </c>
      <c r="X45" s="64">
        <v>0</v>
      </c>
      <c r="Y45" s="66">
        <v>207079.33</v>
      </c>
      <c r="Z45" s="63">
        <v>253222.76</v>
      </c>
      <c r="AA45" s="67">
        <v>1082.8900000000001</v>
      </c>
      <c r="AB45" s="64">
        <v>0</v>
      </c>
      <c r="AC45" s="66">
        <v>281514.73</v>
      </c>
      <c r="AD45" s="63">
        <v>233786.4</v>
      </c>
      <c r="AE45" s="67">
        <v>308.98</v>
      </c>
      <c r="AF45" s="64">
        <v>0</v>
      </c>
      <c r="AG45" s="66">
        <v>261643</v>
      </c>
      <c r="AH45" s="63">
        <v>156771.72</v>
      </c>
      <c r="AI45" s="67">
        <v>628.16</v>
      </c>
      <c r="AJ45" s="63">
        <v>0</v>
      </c>
      <c r="AK45" s="66">
        <v>180079.64</v>
      </c>
      <c r="AL45" s="63">
        <v>185245.96</v>
      </c>
      <c r="AM45" s="67">
        <v>902.52</v>
      </c>
      <c r="AN45" s="63">
        <v>0</v>
      </c>
      <c r="AO45" s="66">
        <v>213727.42</v>
      </c>
      <c r="AP45" s="63">
        <v>264017.59999999998</v>
      </c>
      <c r="AQ45" s="67">
        <v>1289.8499999999999</v>
      </c>
      <c r="AR45" s="63">
        <v>0</v>
      </c>
      <c r="AS45" s="66">
        <f t="shared" si="0"/>
        <v>305643.61300000007</v>
      </c>
      <c r="AT45" s="68"/>
      <c r="AU45" s="69"/>
      <c r="AV45" s="63">
        <v>19</v>
      </c>
      <c r="AW45" s="63">
        <v>22</v>
      </c>
      <c r="AX45" s="63">
        <v>38</v>
      </c>
      <c r="AY45" s="63">
        <v>50</v>
      </c>
      <c r="AZ45" s="63">
        <v>76</v>
      </c>
      <c r="BA45" s="63">
        <v>76</v>
      </c>
      <c r="BB45" s="63"/>
      <c r="BC45" s="63"/>
      <c r="BD45" s="70">
        <f t="shared" si="3"/>
        <v>248521.68</v>
      </c>
      <c r="BE45" s="71">
        <f t="shared" si="1"/>
        <v>374.84</v>
      </c>
      <c r="BF45" s="72">
        <f t="shared" si="10"/>
        <v>520.02</v>
      </c>
      <c r="BG45" s="65">
        <f t="shared" si="2"/>
        <v>96254.340000000011</v>
      </c>
      <c r="BH45" s="73">
        <f t="shared" si="5"/>
        <v>2.4176440313926966E-4</v>
      </c>
      <c r="BI45" s="74">
        <f t="shared" si="6"/>
        <v>2.4176440313927001E-4</v>
      </c>
    </row>
    <row r="46" spans="1:61" ht="15.75" customHeight="1" x14ac:dyDescent="0.25">
      <c r="A46" s="59">
        <v>1</v>
      </c>
      <c r="B46" s="60">
        <v>39</v>
      </c>
      <c r="C46" s="60">
        <v>12</v>
      </c>
      <c r="D46" s="61" t="s">
        <v>85</v>
      </c>
      <c r="E46" s="61" t="s">
        <v>122</v>
      </c>
      <c r="F46" s="62">
        <v>2357</v>
      </c>
      <c r="G46" s="63">
        <v>10</v>
      </c>
      <c r="H46" s="63">
        <v>320592.15999999997</v>
      </c>
      <c r="I46" s="64">
        <v>28853.38</v>
      </c>
      <c r="J46" s="65">
        <v>320912.65000000002</v>
      </c>
      <c r="K46" s="63">
        <v>340603.32</v>
      </c>
      <c r="L46" s="64">
        <v>30654.39</v>
      </c>
      <c r="M46" s="65">
        <v>340943.83</v>
      </c>
      <c r="N46" s="63">
        <v>216695.91</v>
      </c>
      <c r="O46" s="64">
        <v>19502.71</v>
      </c>
      <c r="P46" s="65">
        <v>216912.52</v>
      </c>
      <c r="Q46" s="63">
        <v>288865.37</v>
      </c>
      <c r="R46" s="64">
        <v>26387.58</v>
      </c>
      <c r="S46" s="65">
        <v>288725.57</v>
      </c>
      <c r="T46" s="63">
        <v>160181.35</v>
      </c>
      <c r="U46" s="64">
        <v>14788.12</v>
      </c>
      <c r="V46" s="66">
        <v>159932.54999999999</v>
      </c>
      <c r="W46" s="63">
        <v>304479.99</v>
      </c>
      <c r="X46" s="64">
        <v>27680.07</v>
      </c>
      <c r="Y46" s="66">
        <v>304479.90999999997</v>
      </c>
      <c r="Z46" s="63">
        <v>392415.41</v>
      </c>
      <c r="AA46" s="67">
        <v>350.39</v>
      </c>
      <c r="AB46" s="64">
        <v>35674.19</v>
      </c>
      <c r="AC46" s="66">
        <v>392415.35</v>
      </c>
      <c r="AD46" s="63">
        <v>351475.23</v>
      </c>
      <c r="AE46" s="67">
        <v>0</v>
      </c>
      <c r="AF46" s="64">
        <v>31952.34</v>
      </c>
      <c r="AG46" s="66">
        <v>351475.17</v>
      </c>
      <c r="AH46" s="63">
        <v>381269.57</v>
      </c>
      <c r="AI46" s="67">
        <v>0</v>
      </c>
      <c r="AJ46" s="63">
        <v>34660.99</v>
      </c>
      <c r="AK46" s="66">
        <v>381269.45</v>
      </c>
      <c r="AL46" s="63">
        <v>416321.97</v>
      </c>
      <c r="AM46" s="67">
        <v>2010.4</v>
      </c>
      <c r="AN46" s="63">
        <v>37847.57</v>
      </c>
      <c r="AO46" s="66">
        <v>416321.84</v>
      </c>
      <c r="AP46" s="63">
        <v>598332.15</v>
      </c>
      <c r="AQ46" s="67">
        <v>26</v>
      </c>
      <c r="AR46" s="63">
        <v>54394.114537000001</v>
      </c>
      <c r="AS46" s="66">
        <f t="shared" si="0"/>
        <v>598331.83900930011</v>
      </c>
      <c r="AT46" s="68"/>
      <c r="AU46" s="69"/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/>
      <c r="BC46" s="63"/>
      <c r="BD46" s="70">
        <f t="shared" si="3"/>
        <v>427962.73</v>
      </c>
      <c r="BE46" s="71">
        <f t="shared" si="1"/>
        <v>181.57</v>
      </c>
      <c r="BF46" s="72">
        <f t="shared" si="10"/>
        <v>520.02</v>
      </c>
      <c r="BG46" s="65">
        <f t="shared" si="2"/>
        <v>797726.65</v>
      </c>
      <c r="BH46" s="73">
        <f t="shared" si="5"/>
        <v>2.0036697296510375E-3</v>
      </c>
      <c r="BI46" s="74">
        <f t="shared" si="6"/>
        <v>2.0036697296510401E-3</v>
      </c>
    </row>
    <row r="47" spans="1:61" ht="15.75" customHeight="1" x14ac:dyDescent="0.25">
      <c r="A47" s="59">
        <v>1</v>
      </c>
      <c r="B47" s="60">
        <v>40</v>
      </c>
      <c r="C47" s="60">
        <v>18</v>
      </c>
      <c r="D47" s="61" t="s">
        <v>85</v>
      </c>
      <c r="E47" s="61" t="s">
        <v>123</v>
      </c>
      <c r="F47" s="62">
        <v>1523</v>
      </c>
      <c r="G47" s="63">
        <v>10</v>
      </c>
      <c r="H47" s="63">
        <v>374343.6</v>
      </c>
      <c r="I47" s="64">
        <v>0</v>
      </c>
      <c r="J47" s="65">
        <v>411777.96</v>
      </c>
      <c r="K47" s="63">
        <v>400291.61</v>
      </c>
      <c r="L47" s="64">
        <v>0</v>
      </c>
      <c r="M47" s="65">
        <v>440320.77</v>
      </c>
      <c r="N47" s="63">
        <v>347916.56</v>
      </c>
      <c r="O47" s="64">
        <v>0</v>
      </c>
      <c r="P47" s="65">
        <v>382708.22</v>
      </c>
      <c r="Q47" s="63">
        <v>407524.85</v>
      </c>
      <c r="R47" s="64">
        <v>0</v>
      </c>
      <c r="S47" s="65">
        <v>448277.33</v>
      </c>
      <c r="T47" s="63">
        <v>380593.72</v>
      </c>
      <c r="U47" s="64">
        <v>0</v>
      </c>
      <c r="V47" s="66">
        <v>418653.09</v>
      </c>
      <c r="W47" s="63">
        <v>456513.48</v>
      </c>
      <c r="X47" s="64">
        <v>0</v>
      </c>
      <c r="Y47" s="66">
        <v>502164.83</v>
      </c>
      <c r="Z47" s="63">
        <v>542489.48</v>
      </c>
      <c r="AA47" s="67">
        <v>13343.29</v>
      </c>
      <c r="AB47" s="64">
        <v>0</v>
      </c>
      <c r="AC47" s="66">
        <v>688491.22</v>
      </c>
      <c r="AD47" s="63">
        <v>358090.31</v>
      </c>
      <c r="AE47" s="67">
        <v>11830.54</v>
      </c>
      <c r="AF47" s="64">
        <v>0</v>
      </c>
      <c r="AG47" s="66">
        <v>485126.24</v>
      </c>
      <c r="AH47" s="63">
        <v>382964.93</v>
      </c>
      <c r="AI47" s="67">
        <v>18166.599999999999</v>
      </c>
      <c r="AJ47" s="63">
        <v>0</v>
      </c>
      <c r="AK47" s="66">
        <v>523038.07</v>
      </c>
      <c r="AL47" s="63">
        <v>541162.6</v>
      </c>
      <c r="AM47" s="67">
        <v>24648.29</v>
      </c>
      <c r="AN47" s="63">
        <v>0</v>
      </c>
      <c r="AO47" s="66">
        <v>698028.37</v>
      </c>
      <c r="AP47" s="63">
        <v>813516.53</v>
      </c>
      <c r="AQ47" s="67">
        <v>26266.799999999999</v>
      </c>
      <c r="AR47" s="63">
        <v>0</v>
      </c>
      <c r="AS47" s="66">
        <f t="shared" si="0"/>
        <v>1019923.2670000001</v>
      </c>
      <c r="AT47" s="68"/>
      <c r="AU47" s="69"/>
      <c r="AV47" s="63">
        <v>486</v>
      </c>
      <c r="AW47" s="63">
        <v>476</v>
      </c>
      <c r="AX47" s="63">
        <v>556</v>
      </c>
      <c r="AY47" s="63">
        <v>593</v>
      </c>
      <c r="AZ47" s="63">
        <v>703</v>
      </c>
      <c r="BA47" s="63">
        <v>703</v>
      </c>
      <c r="BB47" s="63"/>
      <c r="BC47" s="63"/>
      <c r="BD47" s="70">
        <f t="shared" si="3"/>
        <v>682921.43</v>
      </c>
      <c r="BE47" s="71">
        <f t="shared" si="1"/>
        <v>448.41</v>
      </c>
      <c r="BF47" s="72">
        <f t="shared" si="10"/>
        <v>520.02</v>
      </c>
      <c r="BG47" s="65">
        <f t="shared" si="2"/>
        <v>109062.02999999994</v>
      </c>
      <c r="BH47" s="73">
        <f t="shared" si="5"/>
        <v>2.7393379444612165E-4</v>
      </c>
      <c r="BI47" s="74">
        <f t="shared" si="6"/>
        <v>2.7393379444612197E-4</v>
      </c>
    </row>
    <row r="48" spans="1:61" ht="15.75" customHeight="1" x14ac:dyDescent="0.25">
      <c r="A48" s="59">
        <v>1</v>
      </c>
      <c r="B48" s="60">
        <v>41</v>
      </c>
      <c r="C48" s="60">
        <v>2</v>
      </c>
      <c r="D48" s="61" t="s">
        <v>85</v>
      </c>
      <c r="E48" s="61" t="s">
        <v>124</v>
      </c>
      <c r="F48" s="62">
        <v>2182</v>
      </c>
      <c r="G48" s="63">
        <v>10</v>
      </c>
      <c r="H48" s="63">
        <v>305860.56</v>
      </c>
      <c r="I48" s="64">
        <v>0</v>
      </c>
      <c r="J48" s="65">
        <v>336446.61</v>
      </c>
      <c r="K48" s="63">
        <v>257264.56</v>
      </c>
      <c r="L48" s="64">
        <v>0</v>
      </c>
      <c r="M48" s="65">
        <v>282991.02</v>
      </c>
      <c r="N48" s="63">
        <v>253069.33</v>
      </c>
      <c r="O48" s="64">
        <v>0</v>
      </c>
      <c r="P48" s="65">
        <v>278376.26</v>
      </c>
      <c r="Q48" s="63">
        <v>279988.25</v>
      </c>
      <c r="R48" s="64">
        <v>0</v>
      </c>
      <c r="S48" s="65">
        <v>307987.08</v>
      </c>
      <c r="T48" s="63">
        <v>248246.77</v>
      </c>
      <c r="U48" s="64">
        <v>0</v>
      </c>
      <c r="V48" s="66">
        <v>273071.45</v>
      </c>
      <c r="W48" s="63">
        <v>374977.63</v>
      </c>
      <c r="X48" s="64">
        <v>0</v>
      </c>
      <c r="Y48" s="66">
        <v>412475.4</v>
      </c>
      <c r="Z48" s="63">
        <v>517261.4</v>
      </c>
      <c r="AA48" s="67">
        <v>338.44</v>
      </c>
      <c r="AB48" s="64">
        <v>0</v>
      </c>
      <c r="AC48" s="66">
        <v>568987.54</v>
      </c>
      <c r="AD48" s="63">
        <v>686095.35</v>
      </c>
      <c r="AE48" s="67">
        <v>0</v>
      </c>
      <c r="AF48" s="64">
        <v>0</v>
      </c>
      <c r="AG48" s="66">
        <v>754704.88</v>
      </c>
      <c r="AH48" s="63">
        <v>546888.49</v>
      </c>
      <c r="AI48" s="67">
        <v>0</v>
      </c>
      <c r="AJ48" s="63">
        <v>0</v>
      </c>
      <c r="AK48" s="66">
        <v>601577.34</v>
      </c>
      <c r="AL48" s="63">
        <v>660999.78</v>
      </c>
      <c r="AM48" s="67">
        <v>0</v>
      </c>
      <c r="AN48" s="63">
        <v>0</v>
      </c>
      <c r="AO48" s="66">
        <v>727099.75</v>
      </c>
      <c r="AP48" s="63">
        <v>868164.31</v>
      </c>
      <c r="AQ48" s="67">
        <v>74.66</v>
      </c>
      <c r="AR48" s="63">
        <v>0</v>
      </c>
      <c r="AS48" s="66">
        <f t="shared" si="0"/>
        <v>955555.57900000014</v>
      </c>
      <c r="AT48" s="68"/>
      <c r="AU48" s="69"/>
      <c r="AV48" s="63">
        <v>0</v>
      </c>
      <c r="AW48" s="63">
        <v>0</v>
      </c>
      <c r="AX48" s="63">
        <v>0</v>
      </c>
      <c r="AY48" s="63">
        <v>0</v>
      </c>
      <c r="AZ48" s="63">
        <v>3</v>
      </c>
      <c r="BA48" s="63">
        <v>3</v>
      </c>
      <c r="BB48" s="63"/>
      <c r="BC48" s="63"/>
      <c r="BD48" s="70">
        <f t="shared" si="3"/>
        <v>721585.02</v>
      </c>
      <c r="BE48" s="71">
        <f t="shared" si="1"/>
        <v>330.7</v>
      </c>
      <c r="BF48" s="72">
        <f t="shared" si="10"/>
        <v>520.02</v>
      </c>
      <c r="BG48" s="65">
        <f t="shared" si="2"/>
        <v>413096.24</v>
      </c>
      <c r="BH48" s="73">
        <f t="shared" si="5"/>
        <v>1.0375840289661379E-3</v>
      </c>
      <c r="BI48" s="74">
        <f t="shared" si="6"/>
        <v>1.0375840289661401E-3</v>
      </c>
    </row>
    <row r="49" spans="1:61" ht="15.75" customHeight="1" x14ac:dyDescent="0.25">
      <c r="A49" s="59">
        <v>1</v>
      </c>
      <c r="B49" s="60">
        <v>42</v>
      </c>
      <c r="C49" s="60">
        <v>18</v>
      </c>
      <c r="D49" s="61" t="s">
        <v>89</v>
      </c>
      <c r="E49" s="61" t="s">
        <v>125</v>
      </c>
      <c r="F49" s="62">
        <v>4441</v>
      </c>
      <c r="G49" s="63">
        <v>12</v>
      </c>
      <c r="H49" s="63">
        <v>1634485.33</v>
      </c>
      <c r="I49" s="64">
        <v>91593.43</v>
      </c>
      <c r="J49" s="65">
        <v>1728038.93</v>
      </c>
      <c r="K49" s="63">
        <v>1627892.15</v>
      </c>
      <c r="L49" s="64">
        <v>91223.96</v>
      </c>
      <c r="M49" s="65">
        <v>1721068.37</v>
      </c>
      <c r="N49" s="63">
        <v>1460161.72</v>
      </c>
      <c r="O49" s="64">
        <v>81824.429999999993</v>
      </c>
      <c r="P49" s="65">
        <v>1543737.76</v>
      </c>
      <c r="Q49" s="63">
        <v>1503552.63</v>
      </c>
      <c r="R49" s="64">
        <v>85026.03</v>
      </c>
      <c r="S49" s="65">
        <v>1588749.79</v>
      </c>
      <c r="T49" s="63">
        <v>1418160.1</v>
      </c>
      <c r="U49" s="64">
        <v>80284.210000000006</v>
      </c>
      <c r="V49" s="66">
        <v>1498421</v>
      </c>
      <c r="W49" s="63">
        <v>1610709.48</v>
      </c>
      <c r="X49" s="64">
        <v>91172.12</v>
      </c>
      <c r="Y49" s="66">
        <v>1701881.84</v>
      </c>
      <c r="Z49" s="63">
        <v>1733893.85</v>
      </c>
      <c r="AA49" s="67">
        <v>28736.91</v>
      </c>
      <c r="AB49" s="64">
        <v>98144.8</v>
      </c>
      <c r="AC49" s="66">
        <v>1957719.41</v>
      </c>
      <c r="AD49" s="63">
        <v>1613723.03</v>
      </c>
      <c r="AE49" s="67">
        <v>21626.58</v>
      </c>
      <c r="AF49" s="64">
        <v>93387.08</v>
      </c>
      <c r="AG49" s="66">
        <v>1840656.82</v>
      </c>
      <c r="AH49" s="63">
        <v>1378655.23</v>
      </c>
      <c r="AI49" s="67">
        <v>35675.07</v>
      </c>
      <c r="AJ49" s="63">
        <v>78024.509999999995</v>
      </c>
      <c r="AK49" s="66">
        <v>1610515.01</v>
      </c>
      <c r="AL49" s="63">
        <v>1935992.57</v>
      </c>
      <c r="AM49" s="67">
        <v>39192.550000000003</v>
      </c>
      <c r="AN49" s="63">
        <v>109582.72</v>
      </c>
      <c r="AO49" s="66">
        <v>2197900.77</v>
      </c>
      <c r="AP49" s="63">
        <v>2658984.2999999998</v>
      </c>
      <c r="AQ49" s="67">
        <v>41192.14</v>
      </c>
      <c r="AR49" s="63">
        <v>150508.48949099999</v>
      </c>
      <c r="AS49" s="66">
        <f t="shared" si="0"/>
        <v>2997029.8517700802</v>
      </c>
      <c r="AT49" s="68"/>
      <c r="AU49" s="69"/>
      <c r="AV49" s="63">
        <v>708</v>
      </c>
      <c r="AW49" s="63">
        <v>727</v>
      </c>
      <c r="AX49" s="63">
        <v>869</v>
      </c>
      <c r="AY49" s="63">
        <v>880</v>
      </c>
      <c r="AZ49" s="63">
        <v>1048</v>
      </c>
      <c r="BA49" s="63">
        <v>1051</v>
      </c>
      <c r="BB49" s="63"/>
      <c r="BC49" s="63"/>
      <c r="BD49" s="70">
        <f t="shared" si="3"/>
        <v>2120764.37</v>
      </c>
      <c r="BE49" s="71">
        <f t="shared" si="1"/>
        <v>477.54</v>
      </c>
      <c r="BF49" s="72">
        <f t="shared" ref="BF49:BF50" si="11">+$BJ$601</f>
        <v>508.08</v>
      </c>
      <c r="BG49" s="65">
        <f t="shared" si="2"/>
        <v>135628.13999999984</v>
      </c>
      <c r="BH49" s="73">
        <f t="shared" si="5"/>
        <v>3.4066054908266227E-4</v>
      </c>
      <c r="BI49" s="74">
        <f t="shared" si="6"/>
        <v>3.40660549082662E-4</v>
      </c>
    </row>
    <row r="50" spans="1:61" ht="15.75" customHeight="1" x14ac:dyDescent="0.25">
      <c r="A50" s="59">
        <v>1</v>
      </c>
      <c r="B50" s="60">
        <v>43</v>
      </c>
      <c r="C50" s="60">
        <v>18</v>
      </c>
      <c r="D50" s="61" t="s">
        <v>89</v>
      </c>
      <c r="E50" s="61" t="s">
        <v>126</v>
      </c>
      <c r="F50" s="62">
        <v>5999</v>
      </c>
      <c r="G50" s="63">
        <v>12</v>
      </c>
      <c r="H50" s="63">
        <v>2269523.64</v>
      </c>
      <c r="I50" s="64">
        <v>0</v>
      </c>
      <c r="J50" s="65">
        <v>2541866.48</v>
      </c>
      <c r="K50" s="63">
        <v>2445517</v>
      </c>
      <c r="L50" s="64">
        <v>0</v>
      </c>
      <c r="M50" s="65">
        <v>2738979.04</v>
      </c>
      <c r="N50" s="63">
        <v>2377313.06</v>
      </c>
      <c r="O50" s="64">
        <v>133219.67000000001</v>
      </c>
      <c r="P50" s="65">
        <v>2513384.6</v>
      </c>
      <c r="Q50" s="63">
        <v>2448956.64</v>
      </c>
      <c r="R50" s="64">
        <v>137875.64000000001</v>
      </c>
      <c r="S50" s="65">
        <v>2588410.71</v>
      </c>
      <c r="T50" s="63">
        <v>2161101.88</v>
      </c>
      <c r="U50" s="64">
        <v>121752.54</v>
      </c>
      <c r="V50" s="66">
        <v>2284071.2599999998</v>
      </c>
      <c r="W50" s="63">
        <v>2534667.2999999998</v>
      </c>
      <c r="X50" s="64">
        <v>143471.51999999999</v>
      </c>
      <c r="Y50" s="66">
        <v>2678139.27</v>
      </c>
      <c r="Z50" s="63">
        <v>2860647.74</v>
      </c>
      <c r="AA50" s="67">
        <v>18894.060000000001</v>
      </c>
      <c r="AB50" s="64">
        <v>161923.21</v>
      </c>
      <c r="AC50" s="66">
        <v>3123823.02</v>
      </c>
      <c r="AD50" s="63">
        <v>2490020.5499999998</v>
      </c>
      <c r="AE50" s="67">
        <v>16932.46</v>
      </c>
      <c r="AF50" s="64">
        <v>143035.49</v>
      </c>
      <c r="AG50" s="66">
        <v>2729173.14</v>
      </c>
      <c r="AH50" s="63">
        <v>2448112.86</v>
      </c>
      <c r="AI50" s="67">
        <v>25052.28</v>
      </c>
      <c r="AJ50" s="63">
        <v>138572.31</v>
      </c>
      <c r="AK50" s="66">
        <v>2700215.55</v>
      </c>
      <c r="AL50" s="63">
        <v>3161776.58</v>
      </c>
      <c r="AM50" s="67">
        <v>26037.03</v>
      </c>
      <c r="AN50" s="63">
        <v>178968.33</v>
      </c>
      <c r="AO50" s="66">
        <v>3460084.66</v>
      </c>
      <c r="AP50" s="63">
        <v>4410949.07</v>
      </c>
      <c r="AQ50" s="67">
        <v>25897.9</v>
      </c>
      <c r="AR50" s="63">
        <v>249676.211064</v>
      </c>
      <c r="AS50" s="66">
        <f t="shared" si="0"/>
        <v>4788144.6132083209</v>
      </c>
      <c r="AT50" s="68"/>
      <c r="AU50" s="69"/>
      <c r="AV50" s="63">
        <v>549</v>
      </c>
      <c r="AW50" s="63">
        <v>536</v>
      </c>
      <c r="AX50" s="63">
        <v>635</v>
      </c>
      <c r="AY50" s="63">
        <v>666</v>
      </c>
      <c r="AZ50" s="63">
        <v>702</v>
      </c>
      <c r="BA50" s="63">
        <v>702</v>
      </c>
      <c r="BB50" s="63"/>
      <c r="BC50" s="63"/>
      <c r="BD50" s="70">
        <f t="shared" si="3"/>
        <v>3360288.2</v>
      </c>
      <c r="BE50" s="71">
        <f t="shared" si="1"/>
        <v>560.14</v>
      </c>
      <c r="BF50" s="72">
        <f t="shared" si="11"/>
        <v>508.08</v>
      </c>
      <c r="BG50" s="65">
        <f t="shared" si="2"/>
        <v>0</v>
      </c>
      <c r="BH50" s="73">
        <f t="shared" si="5"/>
        <v>0</v>
      </c>
      <c r="BI50" s="74">
        <f t="shared" si="6"/>
        <v>0</v>
      </c>
    </row>
    <row r="51" spans="1:61" ht="15.75" customHeight="1" x14ac:dyDescent="0.25">
      <c r="A51" s="59">
        <v>1</v>
      </c>
      <c r="B51" s="60">
        <v>44</v>
      </c>
      <c r="C51" s="60">
        <v>16</v>
      </c>
      <c r="D51" s="61" t="s">
        <v>85</v>
      </c>
      <c r="E51" s="61" t="s">
        <v>127</v>
      </c>
      <c r="F51" s="62">
        <v>3712</v>
      </c>
      <c r="G51" s="63">
        <v>10</v>
      </c>
      <c r="H51" s="63">
        <v>477683.88</v>
      </c>
      <c r="I51" s="64">
        <v>22519.47</v>
      </c>
      <c r="J51" s="65">
        <v>500680.85</v>
      </c>
      <c r="K51" s="63">
        <v>499516.7</v>
      </c>
      <c r="L51" s="64">
        <v>23548.73</v>
      </c>
      <c r="M51" s="65">
        <v>523564.76</v>
      </c>
      <c r="N51" s="63">
        <v>378427.72</v>
      </c>
      <c r="O51" s="64">
        <v>17840.04</v>
      </c>
      <c r="P51" s="65">
        <v>396646.45</v>
      </c>
      <c r="Q51" s="63">
        <v>439661.75</v>
      </c>
      <c r="R51" s="64">
        <v>20861.169999999998</v>
      </c>
      <c r="S51" s="65">
        <v>460680.64</v>
      </c>
      <c r="T51" s="63">
        <v>495306.85</v>
      </c>
      <c r="U51" s="64">
        <v>23564.1</v>
      </c>
      <c r="V51" s="66">
        <v>518917.03</v>
      </c>
      <c r="W51" s="63">
        <v>562804.51</v>
      </c>
      <c r="X51" s="64">
        <v>26800.2</v>
      </c>
      <c r="Y51" s="66">
        <v>589604.74</v>
      </c>
      <c r="Z51" s="63">
        <v>648870.16</v>
      </c>
      <c r="AA51" s="67">
        <v>1537.19</v>
      </c>
      <c r="AB51" s="64">
        <v>30898.560000000001</v>
      </c>
      <c r="AC51" s="66">
        <v>680705.76</v>
      </c>
      <c r="AD51" s="63">
        <v>621330.39</v>
      </c>
      <c r="AE51" s="67">
        <v>188.13</v>
      </c>
      <c r="AF51" s="64">
        <v>29587.14</v>
      </c>
      <c r="AG51" s="66">
        <v>653338.55000000005</v>
      </c>
      <c r="AH51" s="63">
        <v>614283.43000000005</v>
      </c>
      <c r="AI51" s="67">
        <v>1429.67</v>
      </c>
      <c r="AJ51" s="63">
        <v>29251.54</v>
      </c>
      <c r="AK51" s="66">
        <v>644590.35</v>
      </c>
      <c r="AL51" s="63">
        <v>770304.28</v>
      </c>
      <c r="AM51" s="67">
        <v>104.52</v>
      </c>
      <c r="AN51" s="63">
        <v>36681.089999999997</v>
      </c>
      <c r="AO51" s="66">
        <v>809936.44</v>
      </c>
      <c r="AP51" s="63">
        <v>1133000.3400000001</v>
      </c>
      <c r="AQ51" s="67">
        <v>383.79</v>
      </c>
      <c r="AR51" s="63">
        <v>53952.333203000002</v>
      </c>
      <c r="AS51" s="66">
        <f t="shared" si="0"/>
        <v>1190691.4104767002</v>
      </c>
      <c r="AT51" s="68"/>
      <c r="AU51" s="69"/>
      <c r="AV51" s="63">
        <v>12</v>
      </c>
      <c r="AW51" s="63">
        <v>12</v>
      </c>
      <c r="AX51" s="63">
        <v>12</v>
      </c>
      <c r="AY51" s="63">
        <v>14</v>
      </c>
      <c r="AZ51" s="63">
        <v>19</v>
      </c>
      <c r="BA51" s="63">
        <v>19</v>
      </c>
      <c r="BB51" s="63"/>
      <c r="BC51" s="63"/>
      <c r="BD51" s="70">
        <f t="shared" si="3"/>
        <v>795852.5</v>
      </c>
      <c r="BE51" s="71">
        <f t="shared" si="1"/>
        <v>214.4</v>
      </c>
      <c r="BF51" s="72">
        <f t="shared" ref="BF51:BF57" si="12">+$BJ$600</f>
        <v>520.02</v>
      </c>
      <c r="BG51" s="65">
        <f t="shared" si="2"/>
        <v>1134461.4399999999</v>
      </c>
      <c r="BH51" s="73">
        <f t="shared" si="5"/>
        <v>2.8494548186202965E-3</v>
      </c>
      <c r="BI51" s="74">
        <f t="shared" si="6"/>
        <v>2.8494548186203E-3</v>
      </c>
    </row>
    <row r="52" spans="1:61" ht="15.75" customHeight="1" x14ac:dyDescent="0.25">
      <c r="A52" s="59">
        <v>1</v>
      </c>
      <c r="B52" s="60">
        <v>46</v>
      </c>
      <c r="C52" s="60">
        <v>12</v>
      </c>
      <c r="D52" s="61" t="s">
        <v>85</v>
      </c>
      <c r="E52" s="61" t="s">
        <v>128</v>
      </c>
      <c r="F52" s="62">
        <v>2964</v>
      </c>
      <c r="G52" s="63">
        <v>10</v>
      </c>
      <c r="H52" s="63">
        <v>307417.78999999998</v>
      </c>
      <c r="I52" s="64">
        <v>40030.47</v>
      </c>
      <c r="J52" s="65">
        <v>294126.06</v>
      </c>
      <c r="K52" s="63">
        <v>324700.76</v>
      </c>
      <c r="L52" s="64">
        <v>40185.97</v>
      </c>
      <c r="M52" s="65">
        <v>312966.26</v>
      </c>
      <c r="N52" s="63">
        <v>247381.52</v>
      </c>
      <c r="O52" s="64">
        <v>22264.42</v>
      </c>
      <c r="P52" s="65">
        <v>247628.82</v>
      </c>
      <c r="Q52" s="63">
        <v>318417.28000000003</v>
      </c>
      <c r="R52" s="64">
        <v>29071</v>
      </c>
      <c r="S52" s="65">
        <v>318280.90999999997</v>
      </c>
      <c r="T52" s="63">
        <v>244732.65</v>
      </c>
      <c r="U52" s="64">
        <v>22476.29</v>
      </c>
      <c r="V52" s="66">
        <v>244482</v>
      </c>
      <c r="W52" s="63">
        <v>405273.38</v>
      </c>
      <c r="X52" s="64">
        <v>36843.089999999997</v>
      </c>
      <c r="Y52" s="66">
        <v>405273.31</v>
      </c>
      <c r="Z52" s="63">
        <v>492554.41</v>
      </c>
      <c r="AA52" s="67">
        <v>1132.72</v>
      </c>
      <c r="AB52" s="64">
        <v>44777.73</v>
      </c>
      <c r="AC52" s="66">
        <v>492554.35</v>
      </c>
      <c r="AD52" s="63">
        <v>505118.33</v>
      </c>
      <c r="AE52" s="67">
        <v>504.35</v>
      </c>
      <c r="AF52" s="64">
        <v>48071.29</v>
      </c>
      <c r="AG52" s="66">
        <v>502751.74</v>
      </c>
      <c r="AH52" s="63">
        <v>485906.64</v>
      </c>
      <c r="AI52" s="67">
        <v>143.53</v>
      </c>
      <c r="AJ52" s="63">
        <v>44147.67</v>
      </c>
      <c r="AK52" s="66">
        <v>485934.86</v>
      </c>
      <c r="AL52" s="63">
        <v>591621.55000000005</v>
      </c>
      <c r="AM52" s="67">
        <v>-200.19</v>
      </c>
      <c r="AN52" s="63">
        <v>53781.77</v>
      </c>
      <c r="AO52" s="66">
        <v>591623.75</v>
      </c>
      <c r="AP52" s="63">
        <v>926024.66</v>
      </c>
      <c r="AQ52" s="67">
        <v>43.8</v>
      </c>
      <c r="AR52" s="63">
        <v>84184.418199000007</v>
      </c>
      <c r="AS52" s="66">
        <f t="shared" si="0"/>
        <v>927727.98998109996</v>
      </c>
      <c r="AT52" s="68"/>
      <c r="AU52" s="69"/>
      <c r="AV52" s="63">
        <v>0</v>
      </c>
      <c r="AW52" s="63">
        <v>0</v>
      </c>
      <c r="AX52" s="63">
        <v>0</v>
      </c>
      <c r="AY52" s="63">
        <v>0</v>
      </c>
      <c r="AZ52" s="63">
        <v>8</v>
      </c>
      <c r="BA52" s="63">
        <v>8</v>
      </c>
      <c r="BB52" s="63"/>
      <c r="BC52" s="63"/>
      <c r="BD52" s="70">
        <f t="shared" si="3"/>
        <v>600118.54</v>
      </c>
      <c r="BE52" s="71">
        <f t="shared" si="1"/>
        <v>202.47</v>
      </c>
      <c r="BF52" s="72">
        <f t="shared" si="12"/>
        <v>520.02</v>
      </c>
      <c r="BG52" s="65">
        <f t="shared" si="2"/>
        <v>941218.19999999984</v>
      </c>
      <c r="BH52" s="73">
        <f t="shared" si="5"/>
        <v>2.3640809998470478E-3</v>
      </c>
      <c r="BI52" s="74">
        <f t="shared" si="6"/>
        <v>2.3640809998470499E-3</v>
      </c>
    </row>
    <row r="53" spans="1:61" ht="15.75" customHeight="1" x14ac:dyDescent="0.25">
      <c r="A53" s="59">
        <v>1</v>
      </c>
      <c r="B53" s="60">
        <v>47</v>
      </c>
      <c r="C53" s="60">
        <v>18</v>
      </c>
      <c r="D53" s="61" t="s">
        <v>85</v>
      </c>
      <c r="E53" s="61" t="s">
        <v>129</v>
      </c>
      <c r="F53" s="62">
        <v>1453</v>
      </c>
      <c r="G53" s="63">
        <v>10</v>
      </c>
      <c r="H53" s="63">
        <v>258953.15</v>
      </c>
      <c r="I53" s="64">
        <v>6797.94</v>
      </c>
      <c r="J53" s="65">
        <v>277370.74</v>
      </c>
      <c r="K53" s="63">
        <v>301676.33</v>
      </c>
      <c r="L53" s="64">
        <v>7525.51</v>
      </c>
      <c r="M53" s="65">
        <v>323565.90999999997</v>
      </c>
      <c r="N53" s="63">
        <v>291809.84000000003</v>
      </c>
      <c r="O53" s="64">
        <v>5664.57</v>
      </c>
      <c r="P53" s="65">
        <v>314759.78999999998</v>
      </c>
      <c r="Q53" s="63">
        <v>345546.33</v>
      </c>
      <c r="R53" s="64">
        <v>6792.99</v>
      </c>
      <c r="S53" s="65">
        <v>372628.67</v>
      </c>
      <c r="T53" s="63">
        <v>360024.48</v>
      </c>
      <c r="U53" s="64">
        <v>7082.18</v>
      </c>
      <c r="V53" s="66">
        <v>388236.53</v>
      </c>
      <c r="W53" s="63">
        <v>396492.2</v>
      </c>
      <c r="X53" s="64">
        <v>7774.37</v>
      </c>
      <c r="Y53" s="66">
        <v>427589.62</v>
      </c>
      <c r="Z53" s="63">
        <v>479873.4</v>
      </c>
      <c r="AA53" s="67">
        <v>2686.47</v>
      </c>
      <c r="AB53" s="64">
        <v>9409.2900000000009</v>
      </c>
      <c r="AC53" s="66">
        <v>545433.37</v>
      </c>
      <c r="AD53" s="63">
        <v>447815.12</v>
      </c>
      <c r="AE53" s="67">
        <v>1964.07</v>
      </c>
      <c r="AF53" s="64">
        <v>8780.57</v>
      </c>
      <c r="AG53" s="66">
        <v>510341.52</v>
      </c>
      <c r="AH53" s="63">
        <v>418124.64</v>
      </c>
      <c r="AI53" s="67">
        <v>3026.04</v>
      </c>
      <c r="AJ53" s="63">
        <v>8198.52</v>
      </c>
      <c r="AK53" s="66">
        <v>480219.98</v>
      </c>
      <c r="AL53" s="63">
        <v>445736.95</v>
      </c>
      <c r="AM53" s="67">
        <v>3103.32</v>
      </c>
      <c r="AN53" s="63">
        <v>8739.94</v>
      </c>
      <c r="AO53" s="66">
        <v>511007.94</v>
      </c>
      <c r="AP53" s="63">
        <v>724565.43</v>
      </c>
      <c r="AQ53" s="67">
        <v>3275.51</v>
      </c>
      <c r="AR53" s="63">
        <v>14207.179819000001</v>
      </c>
      <c r="AS53" s="66">
        <f t="shared" si="0"/>
        <v>814799.98619910015</v>
      </c>
      <c r="AT53" s="68"/>
      <c r="AU53" s="69"/>
      <c r="AV53" s="63">
        <v>141</v>
      </c>
      <c r="AW53" s="63">
        <v>135</v>
      </c>
      <c r="AX53" s="63">
        <v>149</v>
      </c>
      <c r="AY53" s="63">
        <v>154</v>
      </c>
      <c r="AZ53" s="63">
        <v>169</v>
      </c>
      <c r="BA53" s="63">
        <v>169</v>
      </c>
      <c r="BB53" s="63"/>
      <c r="BC53" s="63"/>
      <c r="BD53" s="70">
        <f t="shared" si="3"/>
        <v>572360.56000000006</v>
      </c>
      <c r="BE53" s="71">
        <f t="shared" si="1"/>
        <v>393.92</v>
      </c>
      <c r="BF53" s="72">
        <f t="shared" si="12"/>
        <v>520.02</v>
      </c>
      <c r="BG53" s="65">
        <f t="shared" si="2"/>
        <v>183223.29999999996</v>
      </c>
      <c r="BH53" s="73">
        <f t="shared" si="5"/>
        <v>4.602064879953188E-4</v>
      </c>
      <c r="BI53" s="74">
        <f t="shared" si="6"/>
        <v>4.6020648799531902E-4</v>
      </c>
    </row>
    <row r="54" spans="1:61" ht="15.75" customHeight="1" x14ac:dyDescent="0.25">
      <c r="A54" s="59">
        <v>1</v>
      </c>
      <c r="B54" s="60">
        <v>48</v>
      </c>
      <c r="C54" s="60">
        <v>5</v>
      </c>
      <c r="D54" s="61" t="s">
        <v>85</v>
      </c>
      <c r="E54" s="61" t="s">
        <v>130</v>
      </c>
      <c r="F54" s="62">
        <v>5425</v>
      </c>
      <c r="G54" s="63">
        <v>10</v>
      </c>
      <c r="H54" s="63">
        <v>497047.28</v>
      </c>
      <c r="I54" s="64">
        <v>59370.43</v>
      </c>
      <c r="J54" s="65">
        <v>481444.53</v>
      </c>
      <c r="K54" s="63">
        <v>587064.93999999994</v>
      </c>
      <c r="L54" s="64">
        <v>66627.509999999995</v>
      </c>
      <c r="M54" s="65">
        <v>572481.17000000004</v>
      </c>
      <c r="N54" s="63">
        <v>443827.09</v>
      </c>
      <c r="O54" s="64">
        <v>39944.559999999998</v>
      </c>
      <c r="P54" s="65">
        <v>444270.79</v>
      </c>
      <c r="Q54" s="63">
        <v>588792.15</v>
      </c>
      <c r="R54" s="64">
        <v>53508.56</v>
      </c>
      <c r="S54" s="65">
        <v>588811.94999999995</v>
      </c>
      <c r="T54" s="63">
        <v>576922.85</v>
      </c>
      <c r="U54" s="64">
        <v>52500.82</v>
      </c>
      <c r="V54" s="66">
        <v>576864.24</v>
      </c>
      <c r="W54" s="63">
        <v>826973.49</v>
      </c>
      <c r="X54" s="64">
        <v>75179.460000000006</v>
      </c>
      <c r="Y54" s="66">
        <v>826973.44</v>
      </c>
      <c r="Z54" s="63">
        <v>1027013.96</v>
      </c>
      <c r="AA54" s="67">
        <v>2630.24</v>
      </c>
      <c r="AB54" s="64">
        <v>93364.95</v>
      </c>
      <c r="AC54" s="66">
        <v>1026091.58</v>
      </c>
      <c r="AD54" s="63">
        <v>1122347.1299999999</v>
      </c>
      <c r="AE54" s="67">
        <v>333.15</v>
      </c>
      <c r="AF54" s="64">
        <v>102598.01</v>
      </c>
      <c r="AG54" s="66">
        <v>1123766.49</v>
      </c>
      <c r="AH54" s="63">
        <v>1082871.2</v>
      </c>
      <c r="AI54" s="67">
        <v>392.33</v>
      </c>
      <c r="AJ54" s="63">
        <v>99328.93</v>
      </c>
      <c r="AK54" s="66">
        <v>1087815.73</v>
      </c>
      <c r="AL54" s="63">
        <v>1475620.37</v>
      </c>
      <c r="AM54" s="67">
        <v>945.17</v>
      </c>
      <c r="AN54" s="63">
        <v>133203.46</v>
      </c>
      <c r="AO54" s="66">
        <v>1481969.69</v>
      </c>
      <c r="AP54" s="63">
        <v>2120785.9900000002</v>
      </c>
      <c r="AQ54" s="67">
        <v>753.89</v>
      </c>
      <c r="AR54" s="63">
        <v>192791.52169299999</v>
      </c>
      <c r="AS54" s="66">
        <f t="shared" si="0"/>
        <v>2128943.1441377006</v>
      </c>
      <c r="AT54" s="68"/>
      <c r="AU54" s="69"/>
      <c r="AV54" s="63">
        <v>9</v>
      </c>
      <c r="AW54" s="63">
        <v>11</v>
      </c>
      <c r="AX54" s="63">
        <v>29</v>
      </c>
      <c r="AY54" s="63">
        <v>29</v>
      </c>
      <c r="AZ54" s="63">
        <v>41</v>
      </c>
      <c r="BA54" s="63">
        <v>41</v>
      </c>
      <c r="BB54" s="63"/>
      <c r="BC54" s="63"/>
      <c r="BD54" s="70">
        <f t="shared" si="3"/>
        <v>1369717.33</v>
      </c>
      <c r="BE54" s="71">
        <f t="shared" si="1"/>
        <v>252.48</v>
      </c>
      <c r="BF54" s="72">
        <f t="shared" si="12"/>
        <v>520.02</v>
      </c>
      <c r="BG54" s="65">
        <f t="shared" si="2"/>
        <v>1451404.4999999998</v>
      </c>
      <c r="BH54" s="73">
        <f t="shared" si="5"/>
        <v>3.6455285305176891E-3</v>
      </c>
      <c r="BI54" s="74">
        <f t="shared" si="6"/>
        <v>3.64552853051769E-3</v>
      </c>
    </row>
    <row r="55" spans="1:61" ht="15.75" customHeight="1" x14ac:dyDescent="0.25">
      <c r="A55" s="59">
        <v>1</v>
      </c>
      <c r="B55" s="60">
        <v>49</v>
      </c>
      <c r="C55" s="60">
        <v>4</v>
      </c>
      <c r="D55" s="61" t="s">
        <v>85</v>
      </c>
      <c r="E55" s="61" t="s">
        <v>131</v>
      </c>
      <c r="F55" s="62">
        <v>1491</v>
      </c>
      <c r="G55" s="63">
        <v>10</v>
      </c>
      <c r="H55" s="63">
        <v>63595.71</v>
      </c>
      <c r="I55" s="64">
        <v>0</v>
      </c>
      <c r="J55" s="65">
        <v>69955.28</v>
      </c>
      <c r="K55" s="63">
        <v>76551.42</v>
      </c>
      <c r="L55" s="64">
        <v>0</v>
      </c>
      <c r="M55" s="65">
        <v>84206.57</v>
      </c>
      <c r="N55" s="63">
        <v>55120.32</v>
      </c>
      <c r="O55" s="64">
        <v>0</v>
      </c>
      <c r="P55" s="65">
        <v>60632.35</v>
      </c>
      <c r="Q55" s="63">
        <v>95999.81</v>
      </c>
      <c r="R55" s="64">
        <v>0</v>
      </c>
      <c r="S55" s="65">
        <v>105599.79</v>
      </c>
      <c r="T55" s="63">
        <v>53554.26</v>
      </c>
      <c r="U55" s="64">
        <v>0</v>
      </c>
      <c r="V55" s="66">
        <v>58909.69</v>
      </c>
      <c r="W55" s="63">
        <v>124499.27</v>
      </c>
      <c r="X55" s="64">
        <v>0</v>
      </c>
      <c r="Y55" s="66">
        <v>136949.20000000001</v>
      </c>
      <c r="Z55" s="63">
        <v>141097.51999999999</v>
      </c>
      <c r="AA55" s="67">
        <v>621.04999999999995</v>
      </c>
      <c r="AB55" s="64">
        <v>0</v>
      </c>
      <c r="AC55" s="66">
        <v>155207.26999999999</v>
      </c>
      <c r="AD55" s="63">
        <v>138626.19</v>
      </c>
      <c r="AE55" s="67">
        <v>618.77</v>
      </c>
      <c r="AF55" s="64">
        <v>0</v>
      </c>
      <c r="AG55" s="66">
        <v>152903.13</v>
      </c>
      <c r="AH55" s="63">
        <v>137330.79</v>
      </c>
      <c r="AI55" s="67">
        <v>551.53</v>
      </c>
      <c r="AJ55" s="63">
        <v>0</v>
      </c>
      <c r="AK55" s="66">
        <v>153085.1</v>
      </c>
      <c r="AL55" s="63">
        <v>166437.14000000001</v>
      </c>
      <c r="AM55" s="67">
        <v>299.92</v>
      </c>
      <c r="AN55" s="63">
        <v>0</v>
      </c>
      <c r="AO55" s="66">
        <v>186254.82</v>
      </c>
      <c r="AP55" s="63">
        <v>249730.91</v>
      </c>
      <c r="AQ55" s="67">
        <v>309.51</v>
      </c>
      <c r="AR55" s="63">
        <v>0</v>
      </c>
      <c r="AS55" s="66">
        <f t="shared" si="0"/>
        <v>278305.32400000002</v>
      </c>
      <c r="AT55" s="68"/>
      <c r="AU55" s="69"/>
      <c r="AV55" s="63">
        <v>0</v>
      </c>
      <c r="AW55" s="63">
        <v>5</v>
      </c>
      <c r="AX55" s="63">
        <v>12</v>
      </c>
      <c r="AY55" s="63">
        <v>16</v>
      </c>
      <c r="AZ55" s="63">
        <v>18</v>
      </c>
      <c r="BA55" s="63">
        <v>18</v>
      </c>
      <c r="BB55" s="63"/>
      <c r="BC55" s="63"/>
      <c r="BD55" s="70">
        <f t="shared" si="3"/>
        <v>185151.13</v>
      </c>
      <c r="BE55" s="71">
        <f t="shared" si="1"/>
        <v>124.18</v>
      </c>
      <c r="BF55" s="72">
        <f t="shared" si="12"/>
        <v>520.02</v>
      </c>
      <c r="BG55" s="65">
        <f t="shared" si="2"/>
        <v>590197.43999999994</v>
      </c>
      <c r="BH55" s="73">
        <f t="shared" si="5"/>
        <v>1.482413487183278E-3</v>
      </c>
      <c r="BI55" s="74">
        <f t="shared" si="6"/>
        <v>1.48241348718328E-3</v>
      </c>
    </row>
    <row r="56" spans="1:61" ht="15.75" customHeight="1" x14ac:dyDescent="0.25">
      <c r="A56" s="59">
        <v>1</v>
      </c>
      <c r="B56" s="60">
        <v>50</v>
      </c>
      <c r="C56" s="60">
        <v>17</v>
      </c>
      <c r="D56" s="61" t="s">
        <v>85</v>
      </c>
      <c r="E56" s="61" t="s">
        <v>132</v>
      </c>
      <c r="F56" s="62">
        <v>1799</v>
      </c>
      <c r="G56" s="63">
        <v>10</v>
      </c>
      <c r="H56" s="63">
        <v>172652.58</v>
      </c>
      <c r="I56" s="64">
        <v>7464.56</v>
      </c>
      <c r="J56" s="65">
        <v>181706.82</v>
      </c>
      <c r="K56" s="63">
        <v>146070.22</v>
      </c>
      <c r="L56" s="64">
        <v>6607.43</v>
      </c>
      <c r="M56" s="65">
        <v>153409.07</v>
      </c>
      <c r="N56" s="63">
        <v>102317.28</v>
      </c>
      <c r="O56" s="64">
        <v>2950.32</v>
      </c>
      <c r="P56" s="65">
        <v>109303.66</v>
      </c>
      <c r="Q56" s="63">
        <v>114491.41</v>
      </c>
      <c r="R56" s="64">
        <v>3644.48</v>
      </c>
      <c r="S56" s="65">
        <v>121931.62</v>
      </c>
      <c r="T56" s="63">
        <v>131938.06</v>
      </c>
      <c r="U56" s="64">
        <v>4247.3900000000003</v>
      </c>
      <c r="V56" s="66">
        <v>140459.73000000001</v>
      </c>
      <c r="W56" s="63">
        <v>182408.17</v>
      </c>
      <c r="X56" s="64">
        <v>5312.87</v>
      </c>
      <c r="Y56" s="66">
        <v>194804.83</v>
      </c>
      <c r="Z56" s="63">
        <v>199670.43</v>
      </c>
      <c r="AA56" s="67">
        <v>7962.98</v>
      </c>
      <c r="AB56" s="64">
        <v>5815.65</v>
      </c>
      <c r="AC56" s="66">
        <v>221562.4</v>
      </c>
      <c r="AD56" s="63">
        <v>163900.26</v>
      </c>
      <c r="AE56" s="67">
        <v>2954.95</v>
      </c>
      <c r="AF56" s="64">
        <v>4321.3599999999997</v>
      </c>
      <c r="AG56" s="66">
        <v>191557.7</v>
      </c>
      <c r="AH56" s="63">
        <v>138954.9</v>
      </c>
      <c r="AI56" s="67">
        <v>3376.93</v>
      </c>
      <c r="AJ56" s="63">
        <v>4049.87</v>
      </c>
      <c r="AK56" s="66">
        <v>168989.09</v>
      </c>
      <c r="AL56" s="63">
        <v>211439.85</v>
      </c>
      <c r="AM56" s="67">
        <v>2994.72</v>
      </c>
      <c r="AN56" s="63">
        <v>6159.29</v>
      </c>
      <c r="AO56" s="66">
        <v>253611.39</v>
      </c>
      <c r="AP56" s="63">
        <v>351876.37</v>
      </c>
      <c r="AQ56" s="67">
        <v>2459.13</v>
      </c>
      <c r="AR56" s="63">
        <v>10248.858582000001</v>
      </c>
      <c r="AS56" s="66">
        <f t="shared" si="0"/>
        <v>413379.01155979995</v>
      </c>
      <c r="AT56" s="68"/>
      <c r="AU56" s="69"/>
      <c r="AV56" s="63">
        <v>78</v>
      </c>
      <c r="AW56" s="63">
        <v>88</v>
      </c>
      <c r="AX56" s="63">
        <v>111</v>
      </c>
      <c r="AY56" s="63">
        <v>142</v>
      </c>
      <c r="AZ56" s="63">
        <v>184</v>
      </c>
      <c r="BA56" s="63">
        <v>184</v>
      </c>
      <c r="BB56" s="63"/>
      <c r="BC56" s="63"/>
      <c r="BD56" s="70">
        <f t="shared" si="3"/>
        <v>249819.92</v>
      </c>
      <c r="BE56" s="71">
        <f t="shared" si="1"/>
        <v>138.87</v>
      </c>
      <c r="BF56" s="72">
        <f t="shared" si="12"/>
        <v>520.02</v>
      </c>
      <c r="BG56" s="65">
        <f t="shared" si="2"/>
        <v>685688.85</v>
      </c>
      <c r="BH56" s="73">
        <f t="shared" si="5"/>
        <v>1.7222616201981354E-3</v>
      </c>
      <c r="BI56" s="74">
        <f t="shared" si="6"/>
        <v>1.7222616201981399E-3</v>
      </c>
    </row>
    <row r="57" spans="1:61" ht="15.75" customHeight="1" x14ac:dyDescent="0.25">
      <c r="A57" s="59">
        <v>1</v>
      </c>
      <c r="B57" s="60">
        <v>51</v>
      </c>
      <c r="C57" s="60">
        <v>15</v>
      </c>
      <c r="D57" s="61" t="s">
        <v>85</v>
      </c>
      <c r="E57" s="61" t="s">
        <v>133</v>
      </c>
      <c r="F57" s="62">
        <v>171</v>
      </c>
      <c r="G57" s="63">
        <v>10</v>
      </c>
      <c r="H57" s="63">
        <v>11511.84</v>
      </c>
      <c r="I57" s="64">
        <v>895.57</v>
      </c>
      <c r="J57" s="65">
        <v>11677.89</v>
      </c>
      <c r="K57" s="63">
        <v>9223.39</v>
      </c>
      <c r="L57" s="64">
        <v>869.54</v>
      </c>
      <c r="M57" s="65">
        <v>9189.24</v>
      </c>
      <c r="N57" s="63">
        <v>-1485.02</v>
      </c>
      <c r="O57" s="64">
        <v>-70.010000000000005</v>
      </c>
      <c r="P57" s="65">
        <v>-1556.51</v>
      </c>
      <c r="Q57" s="63">
        <v>11177.62</v>
      </c>
      <c r="R57" s="64">
        <v>573.55999999999995</v>
      </c>
      <c r="S57" s="65">
        <v>11664.47</v>
      </c>
      <c r="T57" s="63">
        <v>2714.6</v>
      </c>
      <c r="U57" s="64">
        <v>158.81</v>
      </c>
      <c r="V57" s="66">
        <v>2811.38</v>
      </c>
      <c r="W57" s="63">
        <v>7979.14</v>
      </c>
      <c r="X57" s="64">
        <v>379.97</v>
      </c>
      <c r="Y57" s="66">
        <v>8359.09</v>
      </c>
      <c r="Z57" s="63">
        <v>19514.439999999999</v>
      </c>
      <c r="AA57" s="67">
        <v>0</v>
      </c>
      <c r="AB57" s="64">
        <v>929.27</v>
      </c>
      <c r="AC57" s="66">
        <v>25261.53</v>
      </c>
      <c r="AD57" s="63">
        <v>34933.54</v>
      </c>
      <c r="AE57" s="67">
        <v>427.04</v>
      </c>
      <c r="AF57" s="64">
        <v>1596.08</v>
      </c>
      <c r="AG57" s="66">
        <v>41019.31</v>
      </c>
      <c r="AH57" s="63">
        <v>24532.02</v>
      </c>
      <c r="AI57" s="67">
        <v>250.85</v>
      </c>
      <c r="AJ57" s="63">
        <v>1168.3900000000001</v>
      </c>
      <c r="AK57" s="66">
        <v>29365.919999999998</v>
      </c>
      <c r="AL57" s="63">
        <v>22557.27</v>
      </c>
      <c r="AM57" s="67">
        <v>251.21</v>
      </c>
      <c r="AN57" s="63">
        <v>1129.95</v>
      </c>
      <c r="AO57" s="66">
        <v>27235.59</v>
      </c>
      <c r="AP57" s="63">
        <v>56498.37</v>
      </c>
      <c r="AQ57" s="67">
        <v>219.75</v>
      </c>
      <c r="AR57" s="63">
        <v>2662.4245219999998</v>
      </c>
      <c r="AS57" s="66">
        <f t="shared" si="0"/>
        <v>61605.671025800002</v>
      </c>
      <c r="AT57" s="68"/>
      <c r="AU57" s="69"/>
      <c r="AV57" s="63">
        <v>22</v>
      </c>
      <c r="AW57" s="63">
        <v>22</v>
      </c>
      <c r="AX57" s="63">
        <v>18</v>
      </c>
      <c r="AY57" s="63">
        <v>18</v>
      </c>
      <c r="AZ57" s="63">
        <v>12</v>
      </c>
      <c r="BA57" s="63">
        <v>12</v>
      </c>
      <c r="BB57" s="63"/>
      <c r="BC57" s="63"/>
      <c r="BD57" s="70">
        <f t="shared" si="3"/>
        <v>36897.599999999999</v>
      </c>
      <c r="BE57" s="71">
        <f t="shared" si="1"/>
        <v>215.78</v>
      </c>
      <c r="BF57" s="72">
        <f t="shared" si="12"/>
        <v>520.02</v>
      </c>
      <c r="BG57" s="65">
        <f t="shared" si="2"/>
        <v>52025.04</v>
      </c>
      <c r="BH57" s="73">
        <f t="shared" si="5"/>
        <v>1.3067257792112675E-4</v>
      </c>
      <c r="BI57" s="74">
        <f t="shared" si="6"/>
        <v>1.30672577921127E-4</v>
      </c>
    </row>
    <row r="58" spans="1:61" ht="15.75" customHeight="1" x14ac:dyDescent="0.25">
      <c r="A58" s="59">
        <v>1</v>
      </c>
      <c r="B58" s="60">
        <v>52</v>
      </c>
      <c r="C58" s="60">
        <v>8</v>
      </c>
      <c r="D58" s="61" t="s">
        <v>89</v>
      </c>
      <c r="E58" s="61" t="s">
        <v>134</v>
      </c>
      <c r="F58" s="62">
        <v>2716</v>
      </c>
      <c r="G58" s="63">
        <v>12</v>
      </c>
      <c r="H58" s="63">
        <v>1266124.49</v>
      </c>
      <c r="I58" s="64">
        <v>0</v>
      </c>
      <c r="J58" s="65">
        <v>1418059.43</v>
      </c>
      <c r="K58" s="63">
        <v>1358820.46</v>
      </c>
      <c r="L58" s="64">
        <v>0</v>
      </c>
      <c r="M58" s="65">
        <v>1521878.92</v>
      </c>
      <c r="N58" s="63">
        <v>1219271.56</v>
      </c>
      <c r="O58" s="64">
        <v>0</v>
      </c>
      <c r="P58" s="65">
        <v>1365584.15</v>
      </c>
      <c r="Q58" s="63">
        <v>1200735.3600000001</v>
      </c>
      <c r="R58" s="64">
        <v>0</v>
      </c>
      <c r="S58" s="65">
        <v>1344823.6</v>
      </c>
      <c r="T58" s="63">
        <v>1001560.46</v>
      </c>
      <c r="U58" s="64">
        <v>0</v>
      </c>
      <c r="V58" s="66">
        <v>1121747.72</v>
      </c>
      <c r="W58" s="63">
        <v>1154341.3</v>
      </c>
      <c r="X58" s="64">
        <v>0</v>
      </c>
      <c r="Y58" s="66">
        <v>1292862.25</v>
      </c>
      <c r="Z58" s="63">
        <v>1277441.52</v>
      </c>
      <c r="AA58" s="67">
        <v>88177.15</v>
      </c>
      <c r="AB58" s="64">
        <v>0</v>
      </c>
      <c r="AC58" s="66">
        <v>1967452.91</v>
      </c>
      <c r="AD58" s="63">
        <v>1215416.18</v>
      </c>
      <c r="AE58" s="67">
        <v>77770.59</v>
      </c>
      <c r="AF58" s="64">
        <v>0</v>
      </c>
      <c r="AG58" s="66">
        <v>1919673.71</v>
      </c>
      <c r="AH58" s="63">
        <v>1139208.4099999999</v>
      </c>
      <c r="AI58" s="67">
        <v>105389.71</v>
      </c>
      <c r="AJ58" s="63">
        <v>0</v>
      </c>
      <c r="AK58" s="66">
        <v>1884550.25</v>
      </c>
      <c r="AL58" s="63">
        <v>1499647.64</v>
      </c>
      <c r="AM58" s="67">
        <v>118334.16</v>
      </c>
      <c r="AN58" s="63">
        <v>0</v>
      </c>
      <c r="AO58" s="66">
        <v>2299609.42</v>
      </c>
      <c r="AP58" s="63">
        <v>2075065.81</v>
      </c>
      <c r="AQ58" s="67">
        <v>121356.82</v>
      </c>
      <c r="AR58" s="63">
        <v>0</v>
      </c>
      <c r="AS58" s="66">
        <f t="shared" si="0"/>
        <v>2911021.5120000006</v>
      </c>
      <c r="AT58" s="68"/>
      <c r="AU58" s="69"/>
      <c r="AV58" s="63">
        <v>2850</v>
      </c>
      <c r="AW58" s="63">
        <v>2895</v>
      </c>
      <c r="AX58" s="63">
        <v>3259</v>
      </c>
      <c r="AY58" s="63">
        <v>3375</v>
      </c>
      <c r="AZ58" s="63">
        <v>3242</v>
      </c>
      <c r="BA58" s="63">
        <v>3242</v>
      </c>
      <c r="BB58" s="63"/>
      <c r="BC58" s="63"/>
      <c r="BD58" s="70">
        <f t="shared" si="3"/>
        <v>2196461.56</v>
      </c>
      <c r="BE58" s="71">
        <f t="shared" si="1"/>
        <v>808.71</v>
      </c>
      <c r="BF58" s="72">
        <f t="shared" ref="BF58:BF59" si="13">+$BJ$601</f>
        <v>508.08</v>
      </c>
      <c r="BG58" s="65">
        <f t="shared" si="2"/>
        <v>0</v>
      </c>
      <c r="BH58" s="73">
        <f t="shared" si="5"/>
        <v>0</v>
      </c>
      <c r="BI58" s="74">
        <f t="shared" si="6"/>
        <v>0</v>
      </c>
    </row>
    <row r="59" spans="1:61" ht="15.75" customHeight="1" x14ac:dyDescent="0.25">
      <c r="A59" s="59">
        <v>1</v>
      </c>
      <c r="B59" s="60">
        <v>53</v>
      </c>
      <c r="C59" s="60">
        <v>8</v>
      </c>
      <c r="D59" s="61" t="s">
        <v>89</v>
      </c>
      <c r="E59" s="61" t="s">
        <v>135</v>
      </c>
      <c r="F59" s="62">
        <v>9980</v>
      </c>
      <c r="G59" s="63">
        <v>12</v>
      </c>
      <c r="H59" s="63">
        <v>4329355.63</v>
      </c>
      <c r="I59" s="64">
        <v>389641.09</v>
      </c>
      <c r="J59" s="65">
        <v>4412480.28</v>
      </c>
      <c r="K59" s="63">
        <v>4623152.45</v>
      </c>
      <c r="L59" s="64">
        <v>416082.73</v>
      </c>
      <c r="M59" s="65">
        <v>4711918.08</v>
      </c>
      <c r="N59" s="63">
        <v>3987471.64</v>
      </c>
      <c r="O59" s="64">
        <v>358872.44</v>
      </c>
      <c r="P59" s="65">
        <v>4064031.11</v>
      </c>
      <c r="Q59" s="63">
        <v>4294297.1500000004</v>
      </c>
      <c r="R59" s="64">
        <v>391186.84</v>
      </c>
      <c r="S59" s="65">
        <v>4371483.55</v>
      </c>
      <c r="T59" s="63">
        <v>4773219.3899999997</v>
      </c>
      <c r="U59" s="64">
        <v>449708.7</v>
      </c>
      <c r="V59" s="66">
        <v>4842331.97</v>
      </c>
      <c r="W59" s="63">
        <v>4424303.7300000004</v>
      </c>
      <c r="X59" s="64">
        <v>402209.34</v>
      </c>
      <c r="Y59" s="66">
        <v>4504745.71</v>
      </c>
      <c r="Z59" s="63">
        <v>4883823.5199999996</v>
      </c>
      <c r="AA59" s="67">
        <v>533185.63</v>
      </c>
      <c r="AB59" s="64">
        <v>443983.85</v>
      </c>
      <c r="AC59" s="66">
        <v>7468552.2599999998</v>
      </c>
      <c r="AD59" s="63">
        <v>4496423.8499999996</v>
      </c>
      <c r="AE59" s="67">
        <v>462282.82</v>
      </c>
      <c r="AF59" s="64">
        <v>409581.86</v>
      </c>
      <c r="AG59" s="66">
        <v>7091288.0700000003</v>
      </c>
      <c r="AH59" s="63">
        <v>4244066.26</v>
      </c>
      <c r="AI59" s="67">
        <v>651869.51</v>
      </c>
      <c r="AJ59" s="63">
        <v>385747.87</v>
      </c>
      <c r="AK59" s="66">
        <v>6777748.7199999997</v>
      </c>
      <c r="AL59" s="63">
        <v>5230500.12</v>
      </c>
      <c r="AM59" s="67">
        <v>726234.57</v>
      </c>
      <c r="AN59" s="63">
        <v>475500.86</v>
      </c>
      <c r="AO59" s="66">
        <v>7677782.8499999996</v>
      </c>
      <c r="AP59" s="63">
        <v>6729009.2000000002</v>
      </c>
      <c r="AQ59" s="67">
        <v>713448.39</v>
      </c>
      <c r="AR59" s="63">
        <v>611729.31218200002</v>
      </c>
      <c r="AS59" s="66">
        <f t="shared" si="0"/>
        <v>9278215.4503561612</v>
      </c>
      <c r="AT59" s="68"/>
      <c r="AU59" s="69"/>
      <c r="AV59" s="63">
        <v>13872</v>
      </c>
      <c r="AW59" s="63">
        <v>13597</v>
      </c>
      <c r="AX59" s="63">
        <v>14291</v>
      </c>
      <c r="AY59" s="63">
        <v>14197</v>
      </c>
      <c r="AZ59" s="63">
        <v>14468</v>
      </c>
      <c r="BA59" s="63">
        <v>14434</v>
      </c>
      <c r="BB59" s="63"/>
      <c r="BC59" s="63"/>
      <c r="BD59" s="70">
        <f t="shared" si="3"/>
        <v>7658717.4699999997</v>
      </c>
      <c r="BE59" s="71">
        <f t="shared" si="1"/>
        <v>767.41</v>
      </c>
      <c r="BF59" s="72">
        <f t="shared" si="13"/>
        <v>508.08</v>
      </c>
      <c r="BG59" s="65">
        <f t="shared" si="2"/>
        <v>0</v>
      </c>
      <c r="BH59" s="73">
        <f t="shared" si="5"/>
        <v>0</v>
      </c>
      <c r="BI59" s="74">
        <f t="shared" si="6"/>
        <v>0</v>
      </c>
    </row>
    <row r="60" spans="1:61" ht="15.75" customHeight="1" x14ac:dyDescent="0.25">
      <c r="A60" s="59">
        <v>1</v>
      </c>
      <c r="B60" s="60">
        <v>54</v>
      </c>
      <c r="C60" s="60">
        <v>10</v>
      </c>
      <c r="D60" s="61" t="s">
        <v>85</v>
      </c>
      <c r="E60" s="61" t="s">
        <v>136</v>
      </c>
      <c r="F60" s="62">
        <v>1116</v>
      </c>
      <c r="G60" s="63">
        <v>10</v>
      </c>
      <c r="H60" s="63">
        <v>78737.87</v>
      </c>
      <c r="I60" s="64">
        <v>0</v>
      </c>
      <c r="J60" s="65">
        <v>86611.66</v>
      </c>
      <c r="K60" s="63">
        <v>69200.25</v>
      </c>
      <c r="L60" s="64">
        <v>0</v>
      </c>
      <c r="M60" s="65">
        <v>76120.27</v>
      </c>
      <c r="N60" s="63">
        <v>38339.269999999997</v>
      </c>
      <c r="O60" s="64">
        <v>0</v>
      </c>
      <c r="P60" s="65">
        <v>42173.2</v>
      </c>
      <c r="Q60" s="63">
        <v>73093.81</v>
      </c>
      <c r="R60" s="64">
        <v>0</v>
      </c>
      <c r="S60" s="65">
        <v>80403.19</v>
      </c>
      <c r="T60" s="63">
        <v>80329.23</v>
      </c>
      <c r="U60" s="64">
        <v>0</v>
      </c>
      <c r="V60" s="66">
        <v>88362.15</v>
      </c>
      <c r="W60" s="63">
        <v>81865.990000000005</v>
      </c>
      <c r="X60" s="64">
        <v>0</v>
      </c>
      <c r="Y60" s="66">
        <v>90052.59</v>
      </c>
      <c r="Z60" s="63">
        <v>119923.24</v>
      </c>
      <c r="AA60" s="67">
        <v>0</v>
      </c>
      <c r="AB60" s="64">
        <v>0</v>
      </c>
      <c r="AC60" s="66">
        <v>131915.57</v>
      </c>
      <c r="AD60" s="63">
        <v>101359.11</v>
      </c>
      <c r="AE60" s="67">
        <v>0</v>
      </c>
      <c r="AF60" s="64">
        <v>0</v>
      </c>
      <c r="AG60" s="66">
        <v>111495.02</v>
      </c>
      <c r="AH60" s="63">
        <v>102142.21</v>
      </c>
      <c r="AI60" s="67">
        <v>0</v>
      </c>
      <c r="AJ60" s="63">
        <v>0</v>
      </c>
      <c r="AK60" s="66">
        <v>112356.43</v>
      </c>
      <c r="AL60" s="63">
        <v>133881.97</v>
      </c>
      <c r="AM60" s="67">
        <v>0</v>
      </c>
      <c r="AN60" s="63">
        <v>0</v>
      </c>
      <c r="AO60" s="66">
        <v>147270.16</v>
      </c>
      <c r="AP60" s="63">
        <v>173174.55</v>
      </c>
      <c r="AQ60" s="67">
        <v>0</v>
      </c>
      <c r="AR60" s="63">
        <v>0</v>
      </c>
      <c r="AS60" s="66">
        <f t="shared" si="0"/>
        <v>190492.005</v>
      </c>
      <c r="AT60" s="68"/>
      <c r="AU60" s="69"/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/>
      <c r="BC60" s="63"/>
      <c r="BD60" s="70">
        <f t="shared" si="3"/>
        <v>138705.84</v>
      </c>
      <c r="BE60" s="71">
        <f t="shared" si="1"/>
        <v>124.29</v>
      </c>
      <c r="BF60" s="72">
        <f>+$BJ$600</f>
        <v>520.02</v>
      </c>
      <c r="BG60" s="65">
        <f t="shared" si="2"/>
        <v>441634.67999999993</v>
      </c>
      <c r="BH60" s="73">
        <f t="shared" si="5"/>
        <v>1.1092647335777517E-3</v>
      </c>
      <c r="BI60" s="74">
        <f t="shared" si="6"/>
        <v>1.10926473357775E-3</v>
      </c>
    </row>
    <row r="61" spans="1:61" ht="15.75" customHeight="1" x14ac:dyDescent="0.25">
      <c r="A61" s="59">
        <v>1</v>
      </c>
      <c r="B61" s="60">
        <v>55</v>
      </c>
      <c r="C61" s="60">
        <v>8</v>
      </c>
      <c r="D61" s="61" t="s">
        <v>89</v>
      </c>
      <c r="E61" s="61" t="s">
        <v>137</v>
      </c>
      <c r="F61" s="62">
        <v>3226</v>
      </c>
      <c r="G61" s="63">
        <v>12</v>
      </c>
      <c r="H61" s="63">
        <v>819738.24</v>
      </c>
      <c r="I61" s="64">
        <v>45851.53</v>
      </c>
      <c r="J61" s="65">
        <v>866753.12</v>
      </c>
      <c r="K61" s="63">
        <v>783227.37</v>
      </c>
      <c r="L61" s="64">
        <v>43978.38</v>
      </c>
      <c r="M61" s="65">
        <v>827958.87</v>
      </c>
      <c r="N61" s="63">
        <v>1100528.1499999999</v>
      </c>
      <c r="O61" s="64">
        <v>51882.1</v>
      </c>
      <c r="P61" s="65">
        <v>1174483.57</v>
      </c>
      <c r="Q61" s="63">
        <v>581425.81999999995</v>
      </c>
      <c r="R61" s="64">
        <v>28667.14</v>
      </c>
      <c r="S61" s="65">
        <v>619089.72</v>
      </c>
      <c r="T61" s="63">
        <v>598453.84</v>
      </c>
      <c r="U61" s="64">
        <v>27546.87</v>
      </c>
      <c r="V61" s="66">
        <v>639415.81000000006</v>
      </c>
      <c r="W61" s="63">
        <v>784955.08</v>
      </c>
      <c r="X61" s="64">
        <v>37378.78</v>
      </c>
      <c r="Y61" s="66">
        <v>837285.45</v>
      </c>
      <c r="Z61" s="63">
        <v>916330.4</v>
      </c>
      <c r="AA61" s="67">
        <v>2406.4699999999998</v>
      </c>
      <c r="AB61" s="64">
        <v>43634.74</v>
      </c>
      <c r="AC61" s="66">
        <v>993007.79</v>
      </c>
      <c r="AD61" s="63">
        <v>840141.74</v>
      </c>
      <c r="AE61" s="67">
        <v>2240.16</v>
      </c>
      <c r="AF61" s="64">
        <v>39611.910000000003</v>
      </c>
      <c r="AG61" s="66">
        <v>915935.91</v>
      </c>
      <c r="AH61" s="63">
        <v>698939.83</v>
      </c>
      <c r="AI61" s="67">
        <v>1333.19</v>
      </c>
      <c r="AJ61" s="63">
        <v>33263.410000000003</v>
      </c>
      <c r="AK61" s="66">
        <v>764801.03</v>
      </c>
      <c r="AL61" s="63">
        <v>919031.75</v>
      </c>
      <c r="AM61" s="67">
        <v>1997.43</v>
      </c>
      <c r="AN61" s="63">
        <v>43763.33</v>
      </c>
      <c r="AO61" s="66">
        <v>1004151.5</v>
      </c>
      <c r="AP61" s="63">
        <v>1255770.3799999999</v>
      </c>
      <c r="AQ61" s="67">
        <v>3152.56</v>
      </c>
      <c r="AR61" s="63">
        <v>59798.533000000003</v>
      </c>
      <c r="AS61" s="66">
        <f t="shared" si="0"/>
        <v>1362936.9230399998</v>
      </c>
      <c r="AT61" s="68"/>
      <c r="AU61" s="69"/>
      <c r="AV61" s="63">
        <v>82</v>
      </c>
      <c r="AW61" s="63">
        <v>98</v>
      </c>
      <c r="AX61" s="63">
        <v>93</v>
      </c>
      <c r="AY61" s="63">
        <v>117</v>
      </c>
      <c r="AZ61" s="63">
        <v>121</v>
      </c>
      <c r="BA61" s="63">
        <v>121</v>
      </c>
      <c r="BB61" s="63"/>
      <c r="BC61" s="63"/>
      <c r="BD61" s="70">
        <f t="shared" si="3"/>
        <v>1008166.63</v>
      </c>
      <c r="BE61" s="71">
        <f t="shared" si="1"/>
        <v>312.51</v>
      </c>
      <c r="BF61" s="72">
        <f>+$BJ$601</f>
        <v>508.08</v>
      </c>
      <c r="BG61" s="65">
        <f t="shared" si="2"/>
        <v>630908.81999999995</v>
      </c>
      <c r="BH61" s="73">
        <f t="shared" si="5"/>
        <v>1.5846692658492167E-3</v>
      </c>
      <c r="BI61" s="74">
        <f t="shared" si="6"/>
        <v>1.5846692658492199E-3</v>
      </c>
    </row>
    <row r="62" spans="1:61" ht="15.75" customHeight="1" x14ac:dyDescent="0.25">
      <c r="A62" s="59">
        <v>1</v>
      </c>
      <c r="B62" s="60">
        <v>56</v>
      </c>
      <c r="C62" s="60">
        <v>10</v>
      </c>
      <c r="D62" s="61" t="s">
        <v>85</v>
      </c>
      <c r="E62" s="61" t="s">
        <v>138</v>
      </c>
      <c r="F62" s="62">
        <v>2162</v>
      </c>
      <c r="G62" s="63">
        <v>10</v>
      </c>
      <c r="H62" s="63">
        <v>140858.67000000001</v>
      </c>
      <c r="I62" s="64">
        <v>0</v>
      </c>
      <c r="J62" s="65">
        <v>154944.54</v>
      </c>
      <c r="K62" s="63">
        <v>155127.03</v>
      </c>
      <c r="L62" s="64">
        <v>0</v>
      </c>
      <c r="M62" s="65">
        <v>170639.73</v>
      </c>
      <c r="N62" s="63">
        <v>144445.57999999999</v>
      </c>
      <c r="O62" s="64">
        <v>0</v>
      </c>
      <c r="P62" s="65">
        <v>158890.14000000001</v>
      </c>
      <c r="Q62" s="63">
        <v>170382</v>
      </c>
      <c r="R62" s="64">
        <v>0</v>
      </c>
      <c r="S62" s="65">
        <v>187420.2</v>
      </c>
      <c r="T62" s="63">
        <v>176751.92</v>
      </c>
      <c r="U62" s="64">
        <v>0</v>
      </c>
      <c r="V62" s="66">
        <v>194427.11</v>
      </c>
      <c r="W62" s="63">
        <v>259421.27</v>
      </c>
      <c r="X62" s="64">
        <v>0</v>
      </c>
      <c r="Y62" s="66">
        <v>285363.40000000002</v>
      </c>
      <c r="Z62" s="63">
        <v>349548.19</v>
      </c>
      <c r="AA62" s="67">
        <v>0</v>
      </c>
      <c r="AB62" s="64">
        <v>0</v>
      </c>
      <c r="AC62" s="66">
        <v>384503.01</v>
      </c>
      <c r="AD62" s="63">
        <v>281885.53999999998</v>
      </c>
      <c r="AE62" s="67">
        <v>0</v>
      </c>
      <c r="AF62" s="64">
        <v>0</v>
      </c>
      <c r="AG62" s="66">
        <v>310074.09999999998</v>
      </c>
      <c r="AH62" s="63">
        <v>338559.07</v>
      </c>
      <c r="AI62" s="67">
        <v>0</v>
      </c>
      <c r="AJ62" s="63">
        <v>0</v>
      </c>
      <c r="AK62" s="66">
        <v>373290.94</v>
      </c>
      <c r="AL62" s="63">
        <v>332788.18</v>
      </c>
      <c r="AM62" s="67">
        <v>149.31</v>
      </c>
      <c r="AN62" s="63">
        <v>0</v>
      </c>
      <c r="AO62" s="66">
        <v>366778.73</v>
      </c>
      <c r="AP62" s="63">
        <v>505168.48</v>
      </c>
      <c r="AQ62" s="67">
        <v>223.56</v>
      </c>
      <c r="AR62" s="63">
        <v>0</v>
      </c>
      <c r="AS62" s="66">
        <f t="shared" si="0"/>
        <v>557629.29200000002</v>
      </c>
      <c r="AT62" s="68"/>
      <c r="AU62" s="69"/>
      <c r="AV62" s="63">
        <v>0</v>
      </c>
      <c r="AW62" s="63">
        <v>0</v>
      </c>
      <c r="AX62" s="63">
        <v>4</v>
      </c>
      <c r="AY62" s="63">
        <v>4</v>
      </c>
      <c r="AZ62" s="63">
        <v>10</v>
      </c>
      <c r="BA62" s="63">
        <v>10</v>
      </c>
      <c r="BB62" s="63"/>
      <c r="BC62" s="63"/>
      <c r="BD62" s="70">
        <f t="shared" si="3"/>
        <v>398455.21</v>
      </c>
      <c r="BE62" s="71">
        <f t="shared" si="1"/>
        <v>184.3</v>
      </c>
      <c r="BF62" s="72">
        <f t="shared" ref="BF62:BF64" si="14">+$BJ$600</f>
        <v>520.02</v>
      </c>
      <c r="BG62" s="65">
        <f t="shared" si="2"/>
        <v>725826.6399999999</v>
      </c>
      <c r="BH62" s="73">
        <f t="shared" si="5"/>
        <v>1.8230766986941213E-3</v>
      </c>
      <c r="BI62" s="74">
        <f t="shared" si="6"/>
        <v>1.82307669869412E-3</v>
      </c>
    </row>
    <row r="63" spans="1:61" ht="15.75" customHeight="1" x14ac:dyDescent="0.25">
      <c r="A63" s="59">
        <v>1</v>
      </c>
      <c r="B63" s="60">
        <v>57</v>
      </c>
      <c r="C63" s="60">
        <v>10</v>
      </c>
      <c r="D63" s="61" t="s">
        <v>85</v>
      </c>
      <c r="E63" s="61" t="s">
        <v>139</v>
      </c>
      <c r="F63" s="62">
        <v>1555</v>
      </c>
      <c r="G63" s="63">
        <v>10</v>
      </c>
      <c r="H63" s="63">
        <v>85706.51</v>
      </c>
      <c r="I63" s="64">
        <v>0</v>
      </c>
      <c r="J63" s="65">
        <v>94277.16</v>
      </c>
      <c r="K63" s="63">
        <v>122257.89</v>
      </c>
      <c r="L63" s="64">
        <v>0</v>
      </c>
      <c r="M63" s="65">
        <v>134483.68</v>
      </c>
      <c r="N63" s="63">
        <v>50452.56</v>
      </c>
      <c r="O63" s="64">
        <v>0</v>
      </c>
      <c r="P63" s="65">
        <v>55497.82</v>
      </c>
      <c r="Q63" s="63">
        <v>114840.73</v>
      </c>
      <c r="R63" s="64">
        <v>0</v>
      </c>
      <c r="S63" s="65">
        <v>126324.8</v>
      </c>
      <c r="T63" s="63">
        <v>85800.91</v>
      </c>
      <c r="U63" s="64">
        <v>0</v>
      </c>
      <c r="V63" s="66">
        <v>94381.01</v>
      </c>
      <c r="W63" s="63">
        <v>103269.52</v>
      </c>
      <c r="X63" s="64">
        <v>0</v>
      </c>
      <c r="Y63" s="66">
        <v>113596.47</v>
      </c>
      <c r="Z63" s="63">
        <v>144657.78</v>
      </c>
      <c r="AA63" s="67">
        <v>0</v>
      </c>
      <c r="AB63" s="64">
        <v>0</v>
      </c>
      <c r="AC63" s="66">
        <v>161532.48000000001</v>
      </c>
      <c r="AD63" s="63">
        <v>145804.32999999999</v>
      </c>
      <c r="AE63" s="67">
        <v>129.72</v>
      </c>
      <c r="AF63" s="64">
        <v>0</v>
      </c>
      <c r="AG63" s="66">
        <v>162650.99</v>
      </c>
      <c r="AH63" s="63">
        <v>155765.79999999999</v>
      </c>
      <c r="AI63" s="67">
        <v>150.41</v>
      </c>
      <c r="AJ63" s="63">
        <v>0</v>
      </c>
      <c r="AK63" s="66">
        <v>173585.84</v>
      </c>
      <c r="AL63" s="63">
        <v>236347.46</v>
      </c>
      <c r="AM63" s="67">
        <v>271.54000000000002</v>
      </c>
      <c r="AN63" s="63">
        <v>0</v>
      </c>
      <c r="AO63" s="66">
        <v>262092.43</v>
      </c>
      <c r="AP63" s="63">
        <v>340909.2</v>
      </c>
      <c r="AQ63" s="67">
        <v>254.59</v>
      </c>
      <c r="AR63" s="63">
        <v>0</v>
      </c>
      <c r="AS63" s="66">
        <f t="shared" si="0"/>
        <v>378442.86700000003</v>
      </c>
      <c r="AT63" s="68"/>
      <c r="AU63" s="69"/>
      <c r="AV63" s="63">
        <v>11</v>
      </c>
      <c r="AW63" s="63">
        <v>11</v>
      </c>
      <c r="AX63" s="63">
        <v>11</v>
      </c>
      <c r="AY63" s="63">
        <v>11</v>
      </c>
      <c r="AZ63" s="63">
        <v>17</v>
      </c>
      <c r="BA63" s="63">
        <v>17</v>
      </c>
      <c r="BB63" s="63"/>
      <c r="BC63" s="63"/>
      <c r="BD63" s="70">
        <f t="shared" si="3"/>
        <v>227660.92</v>
      </c>
      <c r="BE63" s="71">
        <f t="shared" si="1"/>
        <v>146.41</v>
      </c>
      <c r="BF63" s="72">
        <f t="shared" si="14"/>
        <v>520.02</v>
      </c>
      <c r="BG63" s="65">
        <f t="shared" si="2"/>
        <v>580963.55000000005</v>
      </c>
      <c r="BH63" s="73">
        <f t="shared" si="5"/>
        <v>1.4592204976047963E-3</v>
      </c>
      <c r="BI63" s="74">
        <f t="shared" si="6"/>
        <v>1.4592204976048E-3</v>
      </c>
    </row>
    <row r="64" spans="1:61" ht="15.75" customHeight="1" x14ac:dyDescent="0.25">
      <c r="A64" s="59">
        <v>1</v>
      </c>
      <c r="B64" s="60">
        <v>58</v>
      </c>
      <c r="C64" s="60">
        <v>11</v>
      </c>
      <c r="D64" s="61" t="s">
        <v>85</v>
      </c>
      <c r="E64" s="61" t="s">
        <v>140</v>
      </c>
      <c r="F64" s="62">
        <v>2111</v>
      </c>
      <c r="G64" s="63">
        <v>10</v>
      </c>
      <c r="H64" s="63">
        <v>220146.06</v>
      </c>
      <c r="I64" s="64">
        <v>13384.9</v>
      </c>
      <c r="J64" s="65">
        <v>227437.28</v>
      </c>
      <c r="K64" s="63">
        <v>162715.12</v>
      </c>
      <c r="L64" s="64">
        <v>11577.26</v>
      </c>
      <c r="M64" s="65">
        <v>166251.65</v>
      </c>
      <c r="N64" s="63">
        <v>130817.34</v>
      </c>
      <c r="O64" s="64">
        <v>6167.07</v>
      </c>
      <c r="P64" s="65">
        <v>137115.29999999999</v>
      </c>
      <c r="Q64" s="63">
        <v>142962.79</v>
      </c>
      <c r="R64" s="64">
        <v>6869.79</v>
      </c>
      <c r="S64" s="65">
        <v>149702.29999999999</v>
      </c>
      <c r="T64" s="63">
        <v>110764.15</v>
      </c>
      <c r="U64" s="64">
        <v>5372.66</v>
      </c>
      <c r="V64" s="66">
        <v>115930.64</v>
      </c>
      <c r="W64" s="63">
        <v>182762.55</v>
      </c>
      <c r="X64" s="64">
        <v>8703.06</v>
      </c>
      <c r="Y64" s="66">
        <v>191465.45</v>
      </c>
      <c r="Z64" s="63">
        <v>203203.58</v>
      </c>
      <c r="AA64" s="67">
        <v>104.52</v>
      </c>
      <c r="AB64" s="64">
        <v>9676.44</v>
      </c>
      <c r="AC64" s="66">
        <v>212879.85</v>
      </c>
      <c r="AD64" s="63">
        <v>222887.54</v>
      </c>
      <c r="AE64" s="67">
        <v>90.14</v>
      </c>
      <c r="AF64" s="64">
        <v>10292.5</v>
      </c>
      <c r="AG64" s="66">
        <v>233854.55</v>
      </c>
      <c r="AH64" s="63">
        <v>187295.49</v>
      </c>
      <c r="AI64" s="67">
        <v>104.52</v>
      </c>
      <c r="AJ64" s="63">
        <v>8919.14</v>
      </c>
      <c r="AK64" s="66">
        <v>196974.99</v>
      </c>
      <c r="AL64" s="63">
        <v>215184.96</v>
      </c>
      <c r="AM64" s="67">
        <v>-250.78</v>
      </c>
      <c r="AN64" s="63">
        <v>10246.91</v>
      </c>
      <c r="AO64" s="66">
        <v>226583.67999999999</v>
      </c>
      <c r="AP64" s="63">
        <v>369709.29</v>
      </c>
      <c r="AQ64" s="67">
        <v>83.6</v>
      </c>
      <c r="AR64" s="63">
        <v>17726.240624999999</v>
      </c>
      <c r="AS64" s="66">
        <f t="shared" si="0"/>
        <v>387181.35431250004</v>
      </c>
      <c r="AT64" s="68"/>
      <c r="AU64" s="69"/>
      <c r="AV64" s="63">
        <v>0</v>
      </c>
      <c r="AW64" s="63">
        <v>0</v>
      </c>
      <c r="AX64" s="63">
        <v>4</v>
      </c>
      <c r="AY64" s="63">
        <v>4</v>
      </c>
      <c r="AZ64" s="63">
        <v>0</v>
      </c>
      <c r="BA64" s="63">
        <v>0</v>
      </c>
      <c r="BB64" s="63"/>
      <c r="BC64" s="63"/>
      <c r="BD64" s="70">
        <f t="shared" si="3"/>
        <v>251494.88</v>
      </c>
      <c r="BE64" s="71">
        <f t="shared" si="1"/>
        <v>119.14</v>
      </c>
      <c r="BF64" s="72">
        <f t="shared" si="14"/>
        <v>520.02</v>
      </c>
      <c r="BG64" s="65">
        <f t="shared" si="2"/>
        <v>846257.67999999993</v>
      </c>
      <c r="BH64" s="73">
        <f t="shared" si="5"/>
        <v>2.1255663163575068E-3</v>
      </c>
      <c r="BI64" s="74">
        <f t="shared" si="6"/>
        <v>2.1255663163575098E-3</v>
      </c>
    </row>
    <row r="65" spans="1:61" ht="15.75" customHeight="1" x14ac:dyDescent="0.25">
      <c r="A65" s="59">
        <v>1</v>
      </c>
      <c r="B65" s="60">
        <v>60</v>
      </c>
      <c r="C65" s="60">
        <v>20</v>
      </c>
      <c r="D65" s="61" t="s">
        <v>89</v>
      </c>
      <c r="E65" s="61" t="s">
        <v>141</v>
      </c>
      <c r="F65" s="62">
        <v>27122</v>
      </c>
      <c r="G65" s="63">
        <v>12</v>
      </c>
      <c r="H65" s="63">
        <v>10493969.5</v>
      </c>
      <c r="I65" s="64">
        <v>944454.9</v>
      </c>
      <c r="J65" s="65">
        <v>10695456.35</v>
      </c>
      <c r="K65" s="63">
        <v>10670635</v>
      </c>
      <c r="L65" s="64">
        <v>960354.76</v>
      </c>
      <c r="M65" s="65">
        <v>10875513.880000001</v>
      </c>
      <c r="N65" s="63">
        <v>9391428.0999999996</v>
      </c>
      <c r="O65" s="64">
        <v>845228.37</v>
      </c>
      <c r="P65" s="65">
        <v>9571743.6899999995</v>
      </c>
      <c r="Q65" s="63">
        <v>11155050.76</v>
      </c>
      <c r="R65" s="64">
        <v>1008347.78</v>
      </c>
      <c r="S65" s="65">
        <v>11364307.33</v>
      </c>
      <c r="T65" s="63">
        <v>11275996.210000001</v>
      </c>
      <c r="U65" s="64">
        <v>1019812.39</v>
      </c>
      <c r="V65" s="66">
        <v>11486925.880000001</v>
      </c>
      <c r="W65" s="63">
        <v>12075053.35</v>
      </c>
      <c r="X65" s="64">
        <v>1097731.72</v>
      </c>
      <c r="Y65" s="66">
        <v>12294600.220000001</v>
      </c>
      <c r="Z65" s="63">
        <v>13099593.029999999</v>
      </c>
      <c r="AA65" s="67">
        <v>25243.71</v>
      </c>
      <c r="AB65" s="64">
        <v>1190871.6499999999</v>
      </c>
      <c r="AC65" s="66">
        <v>13316407.189999999</v>
      </c>
      <c r="AD65" s="63">
        <v>12809138.550000001</v>
      </c>
      <c r="AE65" s="67">
        <v>6799.34</v>
      </c>
      <c r="AF65" s="64">
        <v>1185016.1299999999</v>
      </c>
      <c r="AG65" s="66">
        <v>13018314.060000001</v>
      </c>
      <c r="AH65" s="63">
        <v>11875892.27</v>
      </c>
      <c r="AI65" s="67">
        <v>4729.4799999999996</v>
      </c>
      <c r="AJ65" s="63">
        <v>0</v>
      </c>
      <c r="AK65" s="66">
        <v>13302168.58</v>
      </c>
      <c r="AL65" s="63">
        <v>14417707.439999999</v>
      </c>
      <c r="AM65" s="67">
        <v>1676.39</v>
      </c>
      <c r="AN65" s="63">
        <v>0</v>
      </c>
      <c r="AO65" s="66">
        <v>16154427.800000001</v>
      </c>
      <c r="AP65" s="63">
        <v>21397816.350000001</v>
      </c>
      <c r="AQ65" s="67">
        <v>2521.7800000000002</v>
      </c>
      <c r="AR65" s="63">
        <v>0</v>
      </c>
      <c r="AS65" s="66">
        <f t="shared" si="0"/>
        <v>23981236.395200003</v>
      </c>
      <c r="AT65" s="68"/>
      <c r="AU65" s="69"/>
      <c r="AV65" s="63">
        <v>31</v>
      </c>
      <c r="AW65" s="63">
        <v>31</v>
      </c>
      <c r="AX65" s="63">
        <v>29</v>
      </c>
      <c r="AY65" s="63">
        <v>38</v>
      </c>
      <c r="AZ65" s="63">
        <v>83</v>
      </c>
      <c r="BA65" s="63">
        <v>83</v>
      </c>
      <c r="BB65" s="63"/>
      <c r="BC65" s="63"/>
      <c r="BD65" s="70">
        <f t="shared" si="3"/>
        <v>15954510.810000001</v>
      </c>
      <c r="BE65" s="71">
        <f t="shared" si="1"/>
        <v>588.25</v>
      </c>
      <c r="BF65" s="72">
        <f>+$BJ$601</f>
        <v>508.08</v>
      </c>
      <c r="BG65" s="65">
        <f t="shared" si="2"/>
        <v>0</v>
      </c>
      <c r="BH65" s="73">
        <f t="shared" si="5"/>
        <v>0</v>
      </c>
      <c r="BI65" s="74">
        <f t="shared" si="6"/>
        <v>0</v>
      </c>
    </row>
    <row r="66" spans="1:61" ht="15.75" customHeight="1" x14ac:dyDescent="0.25">
      <c r="A66" s="59">
        <v>1</v>
      </c>
      <c r="B66" s="60">
        <v>61</v>
      </c>
      <c r="C66" s="60">
        <v>8</v>
      </c>
      <c r="D66" s="61" t="s">
        <v>85</v>
      </c>
      <c r="E66" s="61" t="s">
        <v>142</v>
      </c>
      <c r="F66" s="62">
        <v>7059</v>
      </c>
      <c r="G66" s="63">
        <v>10</v>
      </c>
      <c r="H66" s="63">
        <v>2012537.44</v>
      </c>
      <c r="I66" s="64">
        <v>0</v>
      </c>
      <c r="J66" s="65">
        <v>2213791.1800000002</v>
      </c>
      <c r="K66" s="63">
        <v>2167076.1800000002</v>
      </c>
      <c r="L66" s="64">
        <v>0</v>
      </c>
      <c r="M66" s="65">
        <v>2383783.7999999998</v>
      </c>
      <c r="N66" s="63">
        <v>2098773.54</v>
      </c>
      <c r="O66" s="64">
        <v>0</v>
      </c>
      <c r="P66" s="65">
        <v>2308650.89</v>
      </c>
      <c r="Q66" s="63">
        <v>2207637.13</v>
      </c>
      <c r="R66" s="64">
        <v>0</v>
      </c>
      <c r="S66" s="65">
        <v>2428400.85</v>
      </c>
      <c r="T66" s="63">
        <v>2146784.1800000002</v>
      </c>
      <c r="U66" s="64">
        <v>0</v>
      </c>
      <c r="V66" s="66">
        <v>2361462.6</v>
      </c>
      <c r="W66" s="63">
        <v>2504702.4900000002</v>
      </c>
      <c r="X66" s="64">
        <v>0</v>
      </c>
      <c r="Y66" s="66">
        <v>2755172.74</v>
      </c>
      <c r="Z66" s="63">
        <v>2755432.46</v>
      </c>
      <c r="AA66" s="67">
        <v>15527.06</v>
      </c>
      <c r="AB66" s="64">
        <v>0</v>
      </c>
      <c r="AC66" s="66">
        <v>3057256.48</v>
      </c>
      <c r="AD66" s="63">
        <v>2753456.15</v>
      </c>
      <c r="AE66" s="67">
        <v>6946.25</v>
      </c>
      <c r="AF66" s="64">
        <v>0</v>
      </c>
      <c r="AG66" s="66">
        <v>3062112.51</v>
      </c>
      <c r="AH66" s="63">
        <v>2514470.31</v>
      </c>
      <c r="AI66" s="67">
        <v>5225.88</v>
      </c>
      <c r="AJ66" s="63">
        <v>0</v>
      </c>
      <c r="AK66" s="66">
        <v>2810537.18</v>
      </c>
      <c r="AL66" s="63">
        <v>3143051.06</v>
      </c>
      <c r="AM66" s="67">
        <v>9263.7199999999993</v>
      </c>
      <c r="AN66" s="63">
        <v>0</v>
      </c>
      <c r="AO66" s="66">
        <v>3507827.03</v>
      </c>
      <c r="AP66" s="63">
        <v>4165073.54</v>
      </c>
      <c r="AQ66" s="67">
        <v>9164.64</v>
      </c>
      <c r="AR66" s="63">
        <v>0</v>
      </c>
      <c r="AS66" s="66">
        <f t="shared" si="0"/>
        <v>4642232.9140000008</v>
      </c>
      <c r="AT66" s="68"/>
      <c r="AU66" s="69"/>
      <c r="AV66" s="63">
        <v>198</v>
      </c>
      <c r="AW66" s="63">
        <v>187</v>
      </c>
      <c r="AX66" s="63">
        <v>230</v>
      </c>
      <c r="AY66" s="63">
        <v>277</v>
      </c>
      <c r="AZ66" s="63">
        <v>323</v>
      </c>
      <c r="BA66" s="63">
        <v>323</v>
      </c>
      <c r="BB66" s="63"/>
      <c r="BC66" s="63"/>
      <c r="BD66" s="70">
        <f t="shared" si="3"/>
        <v>3415993.22</v>
      </c>
      <c r="BE66" s="71">
        <f t="shared" si="1"/>
        <v>483.92</v>
      </c>
      <c r="BF66" s="72">
        <f>+$BJ$600</f>
        <v>520.02</v>
      </c>
      <c r="BG66" s="65">
        <f t="shared" si="2"/>
        <v>254829.89999999976</v>
      </c>
      <c r="BH66" s="73">
        <f t="shared" si="5"/>
        <v>6.4006255380837595E-4</v>
      </c>
      <c r="BI66" s="74">
        <f t="shared" si="6"/>
        <v>6.4006255380837595E-4</v>
      </c>
    </row>
    <row r="67" spans="1:61" ht="15.75" customHeight="1" x14ac:dyDescent="0.25">
      <c r="A67" s="59">
        <v>1</v>
      </c>
      <c r="B67" s="60">
        <v>63</v>
      </c>
      <c r="C67" s="60">
        <v>7</v>
      </c>
      <c r="D67" s="61" t="s">
        <v>89</v>
      </c>
      <c r="E67" s="61" t="s">
        <v>143</v>
      </c>
      <c r="F67" s="62">
        <v>6930</v>
      </c>
      <c r="G67" s="63">
        <v>12</v>
      </c>
      <c r="H67" s="63">
        <v>1572310.63</v>
      </c>
      <c r="I67" s="64">
        <v>141507.94</v>
      </c>
      <c r="J67" s="65">
        <v>1602499.01</v>
      </c>
      <c r="K67" s="63">
        <v>1420198.69</v>
      </c>
      <c r="L67" s="64">
        <v>127817.87</v>
      </c>
      <c r="M67" s="65">
        <v>1447466.52</v>
      </c>
      <c r="N67" s="63">
        <v>1081718.07</v>
      </c>
      <c r="O67" s="64">
        <v>97354.85</v>
      </c>
      <c r="P67" s="65">
        <v>1102486.8</v>
      </c>
      <c r="Q67" s="63">
        <v>1197173.45</v>
      </c>
      <c r="R67" s="64">
        <v>108274.14</v>
      </c>
      <c r="S67" s="65">
        <v>1219567.23</v>
      </c>
      <c r="T67" s="63">
        <v>981245.48</v>
      </c>
      <c r="U67" s="64">
        <v>88983.34</v>
      </c>
      <c r="V67" s="66">
        <v>999333.59</v>
      </c>
      <c r="W67" s="63">
        <v>1393514.71</v>
      </c>
      <c r="X67" s="64">
        <v>126683.25</v>
      </c>
      <c r="Y67" s="66">
        <v>1418851.24</v>
      </c>
      <c r="Z67" s="63">
        <v>1698799.64</v>
      </c>
      <c r="AA67" s="67">
        <v>4755.6400000000003</v>
      </c>
      <c r="AB67" s="64">
        <v>154436.44</v>
      </c>
      <c r="AC67" s="66">
        <v>1728151.04</v>
      </c>
      <c r="AD67" s="63">
        <v>1665778.65</v>
      </c>
      <c r="AE67" s="67">
        <v>1109.1300000000001</v>
      </c>
      <c r="AF67" s="64">
        <v>155091.88</v>
      </c>
      <c r="AG67" s="66">
        <v>1696301.32</v>
      </c>
      <c r="AH67" s="63">
        <v>1496102.48</v>
      </c>
      <c r="AI67" s="67">
        <v>957.12</v>
      </c>
      <c r="AJ67" s="63">
        <v>71207.91</v>
      </c>
      <c r="AK67" s="66">
        <v>1600384.3</v>
      </c>
      <c r="AL67" s="63">
        <v>1780109.83</v>
      </c>
      <c r="AM67" s="67">
        <v>612.61</v>
      </c>
      <c r="AN67" s="63">
        <v>84764.54</v>
      </c>
      <c r="AO67" s="66">
        <v>1904566.86</v>
      </c>
      <c r="AP67" s="63">
        <v>2506264.16</v>
      </c>
      <c r="AQ67" s="67">
        <v>333.24</v>
      </c>
      <c r="AR67" s="63">
        <v>119373.89013699999</v>
      </c>
      <c r="AS67" s="66">
        <f t="shared" si="0"/>
        <v>2678964.0526465601</v>
      </c>
      <c r="AT67" s="68"/>
      <c r="AU67" s="69"/>
      <c r="AV67" s="63">
        <v>17</v>
      </c>
      <c r="AW67" s="63">
        <v>25</v>
      </c>
      <c r="AX67" s="63">
        <v>25</v>
      </c>
      <c r="AY67" s="63">
        <v>29</v>
      </c>
      <c r="AZ67" s="63">
        <v>27</v>
      </c>
      <c r="BA67" s="63">
        <v>27</v>
      </c>
      <c r="BB67" s="63"/>
      <c r="BC67" s="63"/>
      <c r="BD67" s="70">
        <f t="shared" si="3"/>
        <v>1921673.51</v>
      </c>
      <c r="BE67" s="71">
        <f t="shared" si="1"/>
        <v>277.3</v>
      </c>
      <c r="BF67" s="72">
        <f>+$BJ$601</f>
        <v>508.08</v>
      </c>
      <c r="BG67" s="65">
        <f t="shared" si="2"/>
        <v>1599305.4</v>
      </c>
      <c r="BH67" s="73">
        <f t="shared" si="5"/>
        <v>4.0170148740141052E-3</v>
      </c>
      <c r="BI67" s="74">
        <f t="shared" si="6"/>
        <v>4.0170148740141104E-3</v>
      </c>
    </row>
    <row r="68" spans="1:61" ht="15.75" customHeight="1" x14ac:dyDescent="0.25">
      <c r="A68" s="59">
        <v>1</v>
      </c>
      <c r="B68" s="60">
        <v>64</v>
      </c>
      <c r="C68" s="60">
        <v>14</v>
      </c>
      <c r="D68" s="61" t="s">
        <v>85</v>
      </c>
      <c r="E68" s="61" t="s">
        <v>144</v>
      </c>
      <c r="F68" s="62">
        <v>2484</v>
      </c>
      <c r="G68" s="63">
        <v>10</v>
      </c>
      <c r="H68" s="63">
        <v>160102.04</v>
      </c>
      <c r="I68" s="64">
        <v>13170.17</v>
      </c>
      <c r="J68" s="65">
        <v>161625.04999999999</v>
      </c>
      <c r="K68" s="63">
        <v>151992.53</v>
      </c>
      <c r="L68" s="64">
        <v>12863.94</v>
      </c>
      <c r="M68" s="65">
        <v>153041.44</v>
      </c>
      <c r="N68" s="63">
        <v>219397.1</v>
      </c>
      <c r="O68" s="64">
        <v>18217.240000000002</v>
      </c>
      <c r="P68" s="65">
        <v>221297.84</v>
      </c>
      <c r="Q68" s="63">
        <v>279629.23</v>
      </c>
      <c r="R68" s="64">
        <v>25313.73</v>
      </c>
      <c r="S68" s="65">
        <v>279747.05</v>
      </c>
      <c r="T68" s="63">
        <v>227086.53</v>
      </c>
      <c r="U68" s="64">
        <v>20591.89</v>
      </c>
      <c r="V68" s="66">
        <v>227144.1</v>
      </c>
      <c r="W68" s="63">
        <v>388928.5</v>
      </c>
      <c r="X68" s="64">
        <v>35357.19</v>
      </c>
      <c r="Y68" s="66">
        <v>388928.43</v>
      </c>
      <c r="Z68" s="63">
        <v>492200.05</v>
      </c>
      <c r="AA68" s="67">
        <v>164.44</v>
      </c>
      <c r="AB68" s="64">
        <v>44745.52</v>
      </c>
      <c r="AC68" s="66">
        <v>492895.07</v>
      </c>
      <c r="AD68" s="63">
        <v>489349.23</v>
      </c>
      <c r="AE68" s="67">
        <v>505.58</v>
      </c>
      <c r="AF68" s="64">
        <v>45062.49</v>
      </c>
      <c r="AG68" s="66">
        <v>489035.25</v>
      </c>
      <c r="AH68" s="63">
        <v>464744.05</v>
      </c>
      <c r="AI68" s="67">
        <v>394.19</v>
      </c>
      <c r="AJ68" s="63">
        <v>42243.71</v>
      </c>
      <c r="AK68" s="66">
        <v>466068.72</v>
      </c>
      <c r="AL68" s="63">
        <v>568094.64</v>
      </c>
      <c r="AM68" s="67">
        <v>350.39</v>
      </c>
      <c r="AN68" s="63">
        <v>51834.46</v>
      </c>
      <c r="AO68" s="66">
        <v>569252.71</v>
      </c>
      <c r="AP68" s="63">
        <v>862383.61</v>
      </c>
      <c r="AQ68" s="67">
        <v>351.5</v>
      </c>
      <c r="AR68" s="63">
        <v>78258.284950000001</v>
      </c>
      <c r="AS68" s="66">
        <f t="shared" si="0"/>
        <v>863903.11155500007</v>
      </c>
      <c r="AT68" s="68"/>
      <c r="AU68" s="69"/>
      <c r="AV68" s="63">
        <v>4</v>
      </c>
      <c r="AW68" s="63">
        <v>4</v>
      </c>
      <c r="AX68" s="63">
        <v>8</v>
      </c>
      <c r="AY68" s="63">
        <v>8</v>
      </c>
      <c r="AZ68" s="63">
        <v>8</v>
      </c>
      <c r="BA68" s="63">
        <v>8</v>
      </c>
      <c r="BB68" s="63"/>
      <c r="BC68" s="63"/>
      <c r="BD68" s="70">
        <f t="shared" si="3"/>
        <v>576230.97</v>
      </c>
      <c r="BE68" s="71">
        <f t="shared" si="1"/>
        <v>231.98</v>
      </c>
      <c r="BF68" s="72">
        <f t="shared" ref="BF68:BF70" si="15">+$BJ$600</f>
        <v>520.02</v>
      </c>
      <c r="BG68" s="65">
        <f t="shared" si="2"/>
        <v>715491.35999999987</v>
      </c>
      <c r="BH68" s="73">
        <f t="shared" si="5"/>
        <v>1.7971173206496899E-3</v>
      </c>
      <c r="BI68" s="74">
        <f t="shared" si="6"/>
        <v>1.7971173206496899E-3</v>
      </c>
    </row>
    <row r="69" spans="1:61" ht="15.75" customHeight="1" x14ac:dyDescent="0.25">
      <c r="A69" s="59">
        <v>1</v>
      </c>
      <c r="B69" s="60">
        <v>65</v>
      </c>
      <c r="C69" s="60">
        <v>14</v>
      </c>
      <c r="D69" s="61" t="s">
        <v>85</v>
      </c>
      <c r="E69" s="61" t="s">
        <v>145</v>
      </c>
      <c r="F69" s="62">
        <v>9665</v>
      </c>
      <c r="G69" s="63">
        <v>10</v>
      </c>
      <c r="H69" s="63">
        <v>2199069.73</v>
      </c>
      <c r="I69" s="64">
        <v>197916.45</v>
      </c>
      <c r="J69" s="65">
        <v>2201268.61</v>
      </c>
      <c r="K69" s="63">
        <v>2028325.19</v>
      </c>
      <c r="L69" s="64">
        <v>182549.42</v>
      </c>
      <c r="M69" s="65">
        <v>2030353.34</v>
      </c>
      <c r="N69" s="63">
        <v>1703883.69</v>
      </c>
      <c r="O69" s="64">
        <v>153349.46</v>
      </c>
      <c r="P69" s="65">
        <v>1705587.66</v>
      </c>
      <c r="Q69" s="63">
        <v>1934644.59</v>
      </c>
      <c r="R69" s="64">
        <v>175123.22</v>
      </c>
      <c r="S69" s="65">
        <v>1935473.51</v>
      </c>
      <c r="T69" s="63">
        <v>1602291.93</v>
      </c>
      <c r="U69" s="64">
        <v>146739.25</v>
      </c>
      <c r="V69" s="66">
        <v>1601107.95</v>
      </c>
      <c r="W69" s="63">
        <v>2028824.52</v>
      </c>
      <c r="X69" s="64">
        <v>184438.59</v>
      </c>
      <c r="Y69" s="66">
        <v>2028824.51</v>
      </c>
      <c r="Z69" s="63">
        <v>2356758.2599999998</v>
      </c>
      <c r="AA69" s="67">
        <v>4816.9799999999996</v>
      </c>
      <c r="AB69" s="64">
        <v>214250.87</v>
      </c>
      <c r="AC69" s="66">
        <v>2354306.35</v>
      </c>
      <c r="AD69" s="63">
        <v>2341275.21</v>
      </c>
      <c r="AE69" s="67">
        <v>3269.87</v>
      </c>
      <c r="AF69" s="64">
        <v>210572.18</v>
      </c>
      <c r="AG69" s="66">
        <v>2343023.38</v>
      </c>
      <c r="AH69" s="63">
        <v>2327765.85</v>
      </c>
      <c r="AI69" s="67">
        <v>1593.59</v>
      </c>
      <c r="AJ69" s="63">
        <v>211662.58</v>
      </c>
      <c r="AK69" s="66">
        <v>2329245.5299999998</v>
      </c>
      <c r="AL69" s="63">
        <v>2732951.11</v>
      </c>
      <c r="AM69" s="67">
        <v>3120.13</v>
      </c>
      <c r="AN69" s="63">
        <v>248463.46</v>
      </c>
      <c r="AO69" s="66">
        <v>2732789.17</v>
      </c>
      <c r="AP69" s="63">
        <v>3898106.93</v>
      </c>
      <c r="AQ69" s="67">
        <v>2130.9</v>
      </c>
      <c r="AR69" s="63">
        <v>354419.80867200001</v>
      </c>
      <c r="AS69" s="66">
        <f t="shared" si="0"/>
        <v>3898120.7114608004</v>
      </c>
      <c r="AT69" s="68"/>
      <c r="AU69" s="69"/>
      <c r="AV69" s="63">
        <v>13</v>
      </c>
      <c r="AW69" s="63">
        <v>13</v>
      </c>
      <c r="AX69" s="63">
        <v>15</v>
      </c>
      <c r="AY69" s="63">
        <v>15</v>
      </c>
      <c r="AZ69" s="63">
        <v>11</v>
      </c>
      <c r="BA69" s="63">
        <v>11</v>
      </c>
      <c r="BB69" s="63"/>
      <c r="BC69" s="63"/>
      <c r="BD69" s="70">
        <f t="shared" si="3"/>
        <v>2731497.03</v>
      </c>
      <c r="BE69" s="71">
        <f t="shared" si="1"/>
        <v>282.62</v>
      </c>
      <c r="BF69" s="72">
        <f t="shared" si="15"/>
        <v>520.02</v>
      </c>
      <c r="BG69" s="65">
        <f t="shared" si="2"/>
        <v>2294471</v>
      </c>
      <c r="BH69" s="73">
        <f t="shared" si="5"/>
        <v>5.7630794812510598E-3</v>
      </c>
      <c r="BI69" s="74">
        <f t="shared" si="6"/>
        <v>5.7630794812510598E-3</v>
      </c>
    </row>
    <row r="70" spans="1:61" ht="15.75" customHeight="1" x14ac:dyDescent="0.25">
      <c r="A70" s="59">
        <v>1</v>
      </c>
      <c r="B70" s="60">
        <v>66</v>
      </c>
      <c r="C70" s="60">
        <v>14</v>
      </c>
      <c r="D70" s="61" t="s">
        <v>85</v>
      </c>
      <c r="E70" s="61" t="s">
        <v>146</v>
      </c>
      <c r="F70" s="62">
        <v>5427</v>
      </c>
      <c r="G70" s="63">
        <v>10</v>
      </c>
      <c r="H70" s="63">
        <v>414012</v>
      </c>
      <c r="I70" s="64">
        <v>46719.67</v>
      </c>
      <c r="J70" s="65">
        <v>404021.55</v>
      </c>
      <c r="K70" s="63">
        <v>406154.67</v>
      </c>
      <c r="L70" s="64">
        <v>45842.239999999998</v>
      </c>
      <c r="M70" s="65">
        <v>396343.67</v>
      </c>
      <c r="N70" s="63">
        <v>515423.88</v>
      </c>
      <c r="O70" s="64">
        <v>24298.37</v>
      </c>
      <c r="P70" s="65">
        <v>540238.06000000006</v>
      </c>
      <c r="Q70" s="63">
        <v>686539.24</v>
      </c>
      <c r="R70" s="64">
        <v>32494.54</v>
      </c>
      <c r="S70" s="65">
        <v>719449.17</v>
      </c>
      <c r="T70" s="63">
        <v>539609.36</v>
      </c>
      <c r="U70" s="64">
        <v>25647.38</v>
      </c>
      <c r="V70" s="66">
        <v>565358.18000000005</v>
      </c>
      <c r="W70" s="63">
        <v>875352.42</v>
      </c>
      <c r="X70" s="64">
        <v>41683.410000000003</v>
      </c>
      <c r="Y70" s="66">
        <v>917035.91</v>
      </c>
      <c r="Z70" s="63">
        <v>952119.56</v>
      </c>
      <c r="AA70" s="67">
        <v>793.51</v>
      </c>
      <c r="AB70" s="64">
        <v>45338.98</v>
      </c>
      <c r="AC70" s="66">
        <v>999651.68</v>
      </c>
      <c r="AD70" s="63">
        <v>911197.45</v>
      </c>
      <c r="AE70" s="67">
        <v>324.64999999999998</v>
      </c>
      <c r="AF70" s="64">
        <v>42643.21</v>
      </c>
      <c r="AG70" s="66">
        <v>958118.45</v>
      </c>
      <c r="AH70" s="63">
        <v>837492.41</v>
      </c>
      <c r="AI70" s="67">
        <v>66.84</v>
      </c>
      <c r="AJ70" s="63">
        <v>39891.42</v>
      </c>
      <c r="AK70" s="66">
        <v>880791.44</v>
      </c>
      <c r="AL70" s="63">
        <v>1153268.1100000001</v>
      </c>
      <c r="AM70" s="67">
        <v>178.23</v>
      </c>
      <c r="AN70" s="63">
        <v>54922.51</v>
      </c>
      <c r="AO70" s="66">
        <v>1211488</v>
      </c>
      <c r="AP70" s="63">
        <v>1623008.91</v>
      </c>
      <c r="AQ70" s="67">
        <v>681.74</v>
      </c>
      <c r="AR70" s="63">
        <v>77302.165378000005</v>
      </c>
      <c r="AS70" s="66">
        <f t="shared" si="0"/>
        <v>1702155.3610842002</v>
      </c>
      <c r="AT70" s="68"/>
      <c r="AU70" s="69"/>
      <c r="AV70" s="63">
        <v>14</v>
      </c>
      <c r="AW70" s="63">
        <v>14</v>
      </c>
      <c r="AX70" s="63">
        <v>16</v>
      </c>
      <c r="AY70" s="63">
        <v>16</v>
      </c>
      <c r="AZ70" s="63">
        <v>12</v>
      </c>
      <c r="BA70" s="63">
        <v>12</v>
      </c>
      <c r="BB70" s="63"/>
      <c r="BC70" s="63"/>
      <c r="BD70" s="70">
        <f t="shared" si="3"/>
        <v>1150440.99</v>
      </c>
      <c r="BE70" s="71">
        <f t="shared" si="1"/>
        <v>211.98</v>
      </c>
      <c r="BF70" s="72">
        <f t="shared" si="15"/>
        <v>520.02</v>
      </c>
      <c r="BG70" s="65">
        <f t="shared" si="2"/>
        <v>1671733.0799999998</v>
      </c>
      <c r="BH70" s="73">
        <f t="shared" si="5"/>
        <v>4.1989332667428077E-3</v>
      </c>
      <c r="BI70" s="74">
        <f t="shared" si="6"/>
        <v>4.1989332667428103E-3</v>
      </c>
    </row>
    <row r="71" spans="1:61" ht="15.75" customHeight="1" x14ac:dyDescent="0.25">
      <c r="A71" s="59">
        <v>1</v>
      </c>
      <c r="B71" s="60">
        <v>67</v>
      </c>
      <c r="C71" s="60">
        <v>7</v>
      </c>
      <c r="D71" s="61" t="s">
        <v>89</v>
      </c>
      <c r="E71" s="61" t="s">
        <v>147</v>
      </c>
      <c r="F71" s="62">
        <v>10105</v>
      </c>
      <c r="G71" s="63">
        <v>12</v>
      </c>
      <c r="H71" s="63">
        <v>2585567.62</v>
      </c>
      <c r="I71" s="64">
        <v>0</v>
      </c>
      <c r="J71" s="65">
        <v>2895835.73</v>
      </c>
      <c r="K71" s="63">
        <v>2790259.53</v>
      </c>
      <c r="L71" s="64">
        <v>249508.03</v>
      </c>
      <c r="M71" s="65">
        <v>2845641.68</v>
      </c>
      <c r="N71" s="63">
        <v>2443893.67</v>
      </c>
      <c r="O71" s="64">
        <v>215343.47</v>
      </c>
      <c r="P71" s="65">
        <v>2495976.2200000002</v>
      </c>
      <c r="Q71" s="63">
        <v>2653932.84</v>
      </c>
      <c r="R71" s="64">
        <v>240518.33</v>
      </c>
      <c r="S71" s="65">
        <v>2703024.24</v>
      </c>
      <c r="T71" s="63">
        <v>2402747.7799999998</v>
      </c>
      <c r="U71" s="64">
        <v>217658.8</v>
      </c>
      <c r="V71" s="66">
        <v>2447299.66</v>
      </c>
      <c r="W71" s="63">
        <v>2667065.48</v>
      </c>
      <c r="X71" s="64">
        <v>242460.62</v>
      </c>
      <c r="Y71" s="66">
        <v>2715557.44</v>
      </c>
      <c r="Z71" s="63">
        <v>3000589.12</v>
      </c>
      <c r="AA71" s="67">
        <v>11065.19</v>
      </c>
      <c r="AB71" s="64">
        <v>272780.96000000002</v>
      </c>
      <c r="AC71" s="66">
        <v>3062150.89</v>
      </c>
      <c r="AD71" s="63">
        <v>3236041.02</v>
      </c>
      <c r="AE71" s="67">
        <v>3901.32</v>
      </c>
      <c r="AF71" s="64">
        <v>299986.71999999997</v>
      </c>
      <c r="AG71" s="66">
        <v>3304079.02</v>
      </c>
      <c r="AH71" s="63">
        <v>2942448.39</v>
      </c>
      <c r="AI71" s="67">
        <v>4750.58</v>
      </c>
      <c r="AJ71" s="63">
        <v>267464.94</v>
      </c>
      <c r="AK71" s="66">
        <v>3014296.09</v>
      </c>
      <c r="AL71" s="63">
        <v>3417025.99</v>
      </c>
      <c r="AM71" s="67">
        <v>4403.7299999999996</v>
      </c>
      <c r="AN71" s="63">
        <v>310636.81</v>
      </c>
      <c r="AO71" s="66">
        <v>3496967.08</v>
      </c>
      <c r="AP71" s="63">
        <v>4663715.7699999996</v>
      </c>
      <c r="AQ71" s="67">
        <v>6027.59</v>
      </c>
      <c r="AR71" s="63">
        <v>423971.51742599998</v>
      </c>
      <c r="AS71" s="66">
        <f t="shared" si="0"/>
        <v>4773424.3452828806</v>
      </c>
      <c r="AT71" s="68"/>
      <c r="AU71" s="69"/>
      <c r="AV71" s="63">
        <v>87</v>
      </c>
      <c r="AW71" s="63">
        <v>90</v>
      </c>
      <c r="AX71" s="63">
        <v>106</v>
      </c>
      <c r="AY71" s="63">
        <v>102</v>
      </c>
      <c r="AZ71" s="63">
        <v>142</v>
      </c>
      <c r="BA71" s="63">
        <v>142</v>
      </c>
      <c r="BB71" s="63"/>
      <c r="BC71" s="63"/>
      <c r="BD71" s="70">
        <f t="shared" si="3"/>
        <v>3530183.49</v>
      </c>
      <c r="BE71" s="71">
        <f t="shared" si="1"/>
        <v>349.35</v>
      </c>
      <c r="BF71" s="72">
        <f>+$BJ$601</f>
        <v>508.08</v>
      </c>
      <c r="BG71" s="65">
        <f t="shared" si="2"/>
        <v>1603966.6499999997</v>
      </c>
      <c r="BH71" s="73">
        <f t="shared" si="5"/>
        <v>4.0287226507661235E-3</v>
      </c>
      <c r="BI71" s="74">
        <f t="shared" si="6"/>
        <v>4.02872265076612E-3</v>
      </c>
    </row>
    <row r="72" spans="1:61" ht="15.75" customHeight="1" x14ac:dyDescent="0.25">
      <c r="A72" s="59">
        <v>1</v>
      </c>
      <c r="B72" s="60">
        <v>68</v>
      </c>
      <c r="C72" s="60">
        <v>12</v>
      </c>
      <c r="D72" s="61" t="s">
        <v>85</v>
      </c>
      <c r="E72" s="61" t="s">
        <v>148</v>
      </c>
      <c r="F72" s="62">
        <v>2529</v>
      </c>
      <c r="G72" s="63">
        <v>10</v>
      </c>
      <c r="H72" s="63">
        <v>171221.22</v>
      </c>
      <c r="I72" s="64">
        <v>15409.99</v>
      </c>
      <c r="J72" s="65">
        <v>171392.36</v>
      </c>
      <c r="K72" s="63">
        <v>175872.41</v>
      </c>
      <c r="L72" s="64">
        <v>15828.59</v>
      </c>
      <c r="M72" s="65">
        <v>176048.2</v>
      </c>
      <c r="N72" s="63">
        <v>117508.27</v>
      </c>
      <c r="O72" s="64">
        <v>10575.8</v>
      </c>
      <c r="P72" s="65">
        <v>117625.72</v>
      </c>
      <c r="Q72" s="63">
        <v>124871.65</v>
      </c>
      <c r="R72" s="64">
        <v>11580.19</v>
      </c>
      <c r="S72" s="65">
        <v>124620.61</v>
      </c>
      <c r="T72" s="63">
        <v>107847.28</v>
      </c>
      <c r="U72" s="64">
        <v>10001.040000000001</v>
      </c>
      <c r="V72" s="66">
        <v>107630.87</v>
      </c>
      <c r="W72" s="63">
        <v>201915.51</v>
      </c>
      <c r="X72" s="64">
        <v>18356.02</v>
      </c>
      <c r="Y72" s="66">
        <v>201915.44</v>
      </c>
      <c r="Z72" s="63">
        <v>252574.77</v>
      </c>
      <c r="AA72" s="67">
        <v>0</v>
      </c>
      <c r="AB72" s="64">
        <v>22961.41</v>
      </c>
      <c r="AC72" s="66">
        <v>252574.69</v>
      </c>
      <c r="AD72" s="63">
        <v>238245.89</v>
      </c>
      <c r="AE72" s="67">
        <v>0</v>
      </c>
      <c r="AF72" s="64">
        <v>21603.4</v>
      </c>
      <c r="AG72" s="66">
        <v>238306.74</v>
      </c>
      <c r="AH72" s="63">
        <v>320355.33</v>
      </c>
      <c r="AI72" s="67">
        <v>0</v>
      </c>
      <c r="AJ72" s="63">
        <v>29122.28</v>
      </c>
      <c r="AK72" s="66">
        <v>320356.34999999998</v>
      </c>
      <c r="AL72" s="63">
        <v>356373.98</v>
      </c>
      <c r="AM72" s="67">
        <v>0</v>
      </c>
      <c r="AN72" s="63">
        <v>32397.74</v>
      </c>
      <c r="AO72" s="66">
        <v>356373.86</v>
      </c>
      <c r="AP72" s="63">
        <v>548345.92000000004</v>
      </c>
      <c r="AQ72" s="67">
        <v>0</v>
      </c>
      <c r="AR72" s="63">
        <v>49849.894043</v>
      </c>
      <c r="AS72" s="66">
        <f t="shared" si="0"/>
        <v>548345.62855270004</v>
      </c>
      <c r="AT72" s="68"/>
      <c r="AU72" s="69"/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/>
      <c r="BC72" s="63"/>
      <c r="BD72" s="70">
        <f t="shared" si="3"/>
        <v>343191.45</v>
      </c>
      <c r="BE72" s="71">
        <f t="shared" si="1"/>
        <v>135.69999999999999</v>
      </c>
      <c r="BF72" s="72">
        <f>+$BJ$600</f>
        <v>520.02</v>
      </c>
      <c r="BG72" s="65">
        <f t="shared" si="2"/>
        <v>971945.28</v>
      </c>
      <c r="BH72" s="73">
        <f t="shared" si="5"/>
        <v>2.4412589656033204E-3</v>
      </c>
      <c r="BI72" s="74">
        <f t="shared" si="6"/>
        <v>2.4412589656033199E-3</v>
      </c>
    </row>
    <row r="73" spans="1:61" ht="15.75" customHeight="1" x14ac:dyDescent="0.25">
      <c r="A73" s="59">
        <v>1</v>
      </c>
      <c r="B73" s="60">
        <v>69</v>
      </c>
      <c r="C73" s="60">
        <v>8</v>
      </c>
      <c r="D73" s="61" t="s">
        <v>89</v>
      </c>
      <c r="E73" s="61" t="s">
        <v>149</v>
      </c>
      <c r="F73" s="62">
        <v>5135</v>
      </c>
      <c r="G73" s="63">
        <v>12</v>
      </c>
      <c r="H73" s="63">
        <v>1974957.17</v>
      </c>
      <c r="I73" s="64">
        <v>106542.32</v>
      </c>
      <c r="J73" s="65">
        <v>2092624.64</v>
      </c>
      <c r="K73" s="63">
        <v>1703461.72</v>
      </c>
      <c r="L73" s="64">
        <v>95072.9</v>
      </c>
      <c r="M73" s="65">
        <v>1801395.47</v>
      </c>
      <c r="N73" s="63">
        <v>1571357.61</v>
      </c>
      <c r="O73" s="64">
        <v>74078.350000000006</v>
      </c>
      <c r="P73" s="65">
        <v>1676952.76</v>
      </c>
      <c r="Q73" s="63">
        <v>1607805.2</v>
      </c>
      <c r="R73" s="64">
        <v>76207.81</v>
      </c>
      <c r="S73" s="65">
        <v>1715389.08</v>
      </c>
      <c r="T73" s="63">
        <v>1406403.21</v>
      </c>
      <c r="U73" s="64">
        <v>66801.61</v>
      </c>
      <c r="V73" s="66">
        <v>1500353.8</v>
      </c>
      <c r="W73" s="63">
        <v>1647083.51</v>
      </c>
      <c r="X73" s="64">
        <v>78432.98</v>
      </c>
      <c r="Y73" s="66">
        <v>1756888.59</v>
      </c>
      <c r="Z73" s="63">
        <v>1843416.91</v>
      </c>
      <c r="AA73" s="67">
        <v>9378.49</v>
      </c>
      <c r="AB73" s="64">
        <v>87782.24</v>
      </c>
      <c r="AC73" s="66">
        <v>2014672.14</v>
      </c>
      <c r="AD73" s="63">
        <v>1804623.39</v>
      </c>
      <c r="AE73" s="67">
        <v>5950.55</v>
      </c>
      <c r="AF73" s="64">
        <v>86320.12</v>
      </c>
      <c r="AG73" s="66">
        <v>1980713.81</v>
      </c>
      <c r="AH73" s="63">
        <v>1584995.14</v>
      </c>
      <c r="AI73" s="67">
        <v>7407.44</v>
      </c>
      <c r="AJ73" s="63">
        <v>75474.960000000006</v>
      </c>
      <c r="AK73" s="66">
        <v>1759292.41</v>
      </c>
      <c r="AL73" s="63">
        <v>2215934.04</v>
      </c>
      <c r="AM73" s="67">
        <v>7677.12</v>
      </c>
      <c r="AN73" s="63">
        <v>105520.71</v>
      </c>
      <c r="AO73" s="66">
        <v>2439571.8199999998</v>
      </c>
      <c r="AP73" s="63">
        <v>2730179.29</v>
      </c>
      <c r="AQ73" s="67">
        <v>8570.2099999999991</v>
      </c>
      <c r="AR73" s="63">
        <v>130008.64625000001</v>
      </c>
      <c r="AS73" s="66">
        <f t="shared" si="0"/>
        <v>2998692.3834000002</v>
      </c>
      <c r="AT73" s="68"/>
      <c r="AU73" s="69"/>
      <c r="AV73" s="63">
        <v>264</v>
      </c>
      <c r="AW73" s="63">
        <v>282</v>
      </c>
      <c r="AX73" s="63">
        <v>345</v>
      </c>
      <c r="AY73" s="63">
        <v>379</v>
      </c>
      <c r="AZ73" s="63">
        <v>431</v>
      </c>
      <c r="BA73" s="63">
        <v>431</v>
      </c>
      <c r="BB73" s="63"/>
      <c r="BC73" s="63"/>
      <c r="BD73" s="70">
        <f t="shared" si="3"/>
        <v>2238588.5099999998</v>
      </c>
      <c r="BE73" s="71">
        <f t="shared" si="1"/>
        <v>435.95</v>
      </c>
      <c r="BF73" s="72">
        <f>+$BJ$601</f>
        <v>508.08</v>
      </c>
      <c r="BG73" s="65">
        <f t="shared" si="2"/>
        <v>370387.55</v>
      </c>
      <c r="BH73" s="73">
        <f t="shared" si="5"/>
        <v>9.3031155744215154E-4</v>
      </c>
      <c r="BI73" s="74">
        <f t="shared" si="6"/>
        <v>9.3031155744215197E-4</v>
      </c>
    </row>
    <row r="74" spans="1:61" ht="15.75" customHeight="1" x14ac:dyDescent="0.25">
      <c r="A74" s="59">
        <v>1</v>
      </c>
      <c r="B74" s="60">
        <v>70</v>
      </c>
      <c r="C74" s="60">
        <v>2</v>
      </c>
      <c r="D74" s="61" t="s">
        <v>85</v>
      </c>
      <c r="E74" s="61" t="s">
        <v>150</v>
      </c>
      <c r="F74" s="62">
        <v>2530</v>
      </c>
      <c r="G74" s="63">
        <v>10</v>
      </c>
      <c r="H74" s="63">
        <v>430242.05</v>
      </c>
      <c r="I74" s="64">
        <v>0</v>
      </c>
      <c r="J74" s="65">
        <v>473266.25</v>
      </c>
      <c r="K74" s="63">
        <v>416636.95</v>
      </c>
      <c r="L74" s="64">
        <v>0</v>
      </c>
      <c r="M74" s="65">
        <v>458300.64</v>
      </c>
      <c r="N74" s="63">
        <v>303807.83</v>
      </c>
      <c r="O74" s="64">
        <v>0</v>
      </c>
      <c r="P74" s="65">
        <v>334188.62</v>
      </c>
      <c r="Q74" s="63">
        <v>375306.42</v>
      </c>
      <c r="R74" s="64">
        <v>0</v>
      </c>
      <c r="S74" s="65">
        <v>412837.06</v>
      </c>
      <c r="T74" s="63">
        <v>346725.42</v>
      </c>
      <c r="U74" s="64">
        <v>0</v>
      </c>
      <c r="V74" s="66">
        <v>381397.96</v>
      </c>
      <c r="W74" s="63">
        <v>508376.82</v>
      </c>
      <c r="X74" s="64">
        <v>0</v>
      </c>
      <c r="Y74" s="66">
        <v>559214.5</v>
      </c>
      <c r="Z74" s="63">
        <v>595306.57999999996</v>
      </c>
      <c r="AA74" s="67">
        <v>1136.33</v>
      </c>
      <c r="AB74" s="64">
        <v>0</v>
      </c>
      <c r="AC74" s="66">
        <v>656215.18000000005</v>
      </c>
      <c r="AD74" s="63">
        <v>568584.21</v>
      </c>
      <c r="AE74" s="67">
        <v>1674.97</v>
      </c>
      <c r="AF74" s="64">
        <v>0</v>
      </c>
      <c r="AG74" s="66">
        <v>626228.06999999995</v>
      </c>
      <c r="AH74" s="63">
        <v>556258.14</v>
      </c>
      <c r="AI74" s="67">
        <v>41.13</v>
      </c>
      <c r="AJ74" s="63">
        <v>0</v>
      </c>
      <c r="AK74" s="66">
        <v>614466.63</v>
      </c>
      <c r="AL74" s="63">
        <v>594311.36</v>
      </c>
      <c r="AM74" s="67">
        <v>-63.09</v>
      </c>
      <c r="AN74" s="63">
        <v>0</v>
      </c>
      <c r="AO74" s="66">
        <v>654687.86</v>
      </c>
      <c r="AP74" s="63">
        <v>805392.85</v>
      </c>
      <c r="AQ74" s="67">
        <v>164.52</v>
      </c>
      <c r="AR74" s="63">
        <v>0</v>
      </c>
      <c r="AS74" s="66">
        <f t="shared" si="0"/>
        <v>888379.01899999997</v>
      </c>
      <c r="AT74" s="68"/>
      <c r="AU74" s="69"/>
      <c r="AV74" s="63">
        <v>12</v>
      </c>
      <c r="AW74" s="63">
        <v>12</v>
      </c>
      <c r="AX74" s="63">
        <v>12</v>
      </c>
      <c r="AY74" s="63">
        <v>4</v>
      </c>
      <c r="AZ74" s="63">
        <v>12</v>
      </c>
      <c r="BA74" s="63">
        <v>12</v>
      </c>
      <c r="BB74" s="63"/>
      <c r="BC74" s="63"/>
      <c r="BD74" s="70">
        <f t="shared" si="3"/>
        <v>687995.35</v>
      </c>
      <c r="BE74" s="71">
        <f t="shared" si="1"/>
        <v>271.93</v>
      </c>
      <c r="BF74" s="72">
        <f t="shared" ref="BF74:BF80" si="16">+$BJ$600</f>
        <v>520.02</v>
      </c>
      <c r="BG74" s="65">
        <f t="shared" si="2"/>
        <v>627667.69999999995</v>
      </c>
      <c r="BH74" s="73">
        <f t="shared" si="5"/>
        <v>1.5765284646936247E-3</v>
      </c>
      <c r="BI74" s="74">
        <f t="shared" si="6"/>
        <v>1.57652846469362E-3</v>
      </c>
    </row>
    <row r="75" spans="1:61" ht="15.75" customHeight="1" x14ac:dyDescent="0.25">
      <c r="A75" s="59">
        <v>1</v>
      </c>
      <c r="B75" s="60">
        <v>71</v>
      </c>
      <c r="C75" s="60">
        <v>7</v>
      </c>
      <c r="D75" s="61" t="s">
        <v>85</v>
      </c>
      <c r="E75" s="61" t="s">
        <v>151</v>
      </c>
      <c r="F75" s="62">
        <v>1978</v>
      </c>
      <c r="G75" s="63">
        <v>10</v>
      </c>
      <c r="H75" s="63">
        <v>164031.22</v>
      </c>
      <c r="I75" s="64">
        <v>7732.92</v>
      </c>
      <c r="J75" s="65">
        <v>171928.12</v>
      </c>
      <c r="K75" s="63">
        <v>143788.14000000001</v>
      </c>
      <c r="L75" s="64">
        <v>6778.6</v>
      </c>
      <c r="M75" s="65">
        <v>150710.49</v>
      </c>
      <c r="N75" s="63">
        <v>92844.87</v>
      </c>
      <c r="O75" s="64">
        <v>4376.96</v>
      </c>
      <c r="P75" s="65">
        <v>97314.71</v>
      </c>
      <c r="Q75" s="63">
        <v>131803.29</v>
      </c>
      <c r="R75" s="64">
        <v>6386.15</v>
      </c>
      <c r="S75" s="65">
        <v>137958.85999999999</v>
      </c>
      <c r="T75" s="63">
        <v>43512.99</v>
      </c>
      <c r="U75" s="64">
        <v>2279.4699999999998</v>
      </c>
      <c r="V75" s="66">
        <v>45356.88</v>
      </c>
      <c r="W75" s="63">
        <v>163470.72</v>
      </c>
      <c r="X75" s="64">
        <v>7784.4</v>
      </c>
      <c r="Y75" s="66">
        <v>171254.96</v>
      </c>
      <c r="Z75" s="63">
        <v>210247.09</v>
      </c>
      <c r="AA75" s="67">
        <v>0</v>
      </c>
      <c r="AB75" s="64">
        <v>10011.85</v>
      </c>
      <c r="AC75" s="66">
        <v>220258.76</v>
      </c>
      <c r="AD75" s="63">
        <v>155783.37</v>
      </c>
      <c r="AE75" s="67">
        <v>0</v>
      </c>
      <c r="AF75" s="64">
        <v>7442.74</v>
      </c>
      <c r="AG75" s="66">
        <v>163174.70000000001</v>
      </c>
      <c r="AH75" s="63">
        <v>192313.08</v>
      </c>
      <c r="AI75" s="67">
        <v>0</v>
      </c>
      <c r="AJ75" s="63">
        <v>9147.93</v>
      </c>
      <c r="AK75" s="66">
        <v>201481.67</v>
      </c>
      <c r="AL75" s="63">
        <v>337082.86</v>
      </c>
      <c r="AM75" s="67">
        <v>0</v>
      </c>
      <c r="AN75" s="63">
        <v>16051.58</v>
      </c>
      <c r="AO75" s="66">
        <v>353134.41</v>
      </c>
      <c r="AP75" s="63">
        <v>263698.31</v>
      </c>
      <c r="AQ75" s="67">
        <v>0</v>
      </c>
      <c r="AR75" s="63">
        <v>12557.135625000001</v>
      </c>
      <c r="AS75" s="66">
        <f t="shared" ref="AS75:AS138" si="17">+(AP75-AR75-AQ75+IF(AZ75=0,AQ75,AZ75*$G$7))*(1+G75/100)</f>
        <v>276255.29181250004</v>
      </c>
      <c r="AT75" s="68"/>
      <c r="AU75" s="69"/>
      <c r="AV75" s="63">
        <v>0</v>
      </c>
      <c r="AW75" s="63">
        <v>0</v>
      </c>
      <c r="AX75" s="63">
        <v>0</v>
      </c>
      <c r="AY75" s="63">
        <v>0</v>
      </c>
      <c r="AZ75" s="63">
        <v>0</v>
      </c>
      <c r="BA75" s="63">
        <v>0</v>
      </c>
      <c r="BB75" s="63"/>
      <c r="BC75" s="63"/>
      <c r="BD75" s="70">
        <f t="shared" si="3"/>
        <v>242860.97</v>
      </c>
      <c r="BE75" s="71">
        <f t="shared" ref="BE75:BE138" si="18">ROUND(BD75/F75,2)</f>
        <v>122.78</v>
      </c>
      <c r="BF75" s="72">
        <f t="shared" si="16"/>
        <v>520.02</v>
      </c>
      <c r="BG75" s="65">
        <f t="shared" ref="BG75:BG138" si="19">IF((BF75-BE75)&lt;0,0,(BF75-BE75)*F75)</f>
        <v>785740.72</v>
      </c>
      <c r="BH75" s="73">
        <f t="shared" si="5"/>
        <v>1.9735643732326251E-3</v>
      </c>
      <c r="BI75" s="74">
        <f t="shared" si="6"/>
        <v>1.9735643732326298E-3</v>
      </c>
    </row>
    <row r="76" spans="1:61" ht="15.75" customHeight="1" x14ac:dyDescent="0.25">
      <c r="A76" s="59">
        <v>1</v>
      </c>
      <c r="B76" s="60">
        <v>72</v>
      </c>
      <c r="C76" s="60">
        <v>17</v>
      </c>
      <c r="D76" s="61" t="s">
        <v>85</v>
      </c>
      <c r="E76" s="61" t="s">
        <v>152</v>
      </c>
      <c r="F76" s="62">
        <v>2805</v>
      </c>
      <c r="G76" s="63">
        <v>10</v>
      </c>
      <c r="H76" s="63">
        <v>294537.24</v>
      </c>
      <c r="I76" s="64">
        <v>31230.27</v>
      </c>
      <c r="J76" s="65">
        <v>289637.65999999997</v>
      </c>
      <c r="K76" s="63">
        <v>303756.25</v>
      </c>
      <c r="L76" s="64">
        <v>31840.04</v>
      </c>
      <c r="M76" s="65">
        <v>299107.83</v>
      </c>
      <c r="N76" s="63">
        <v>281573.63</v>
      </c>
      <c r="O76" s="64">
        <v>20648.8</v>
      </c>
      <c r="P76" s="65">
        <v>287017.31</v>
      </c>
      <c r="Q76" s="63">
        <v>293172.26</v>
      </c>
      <c r="R76" s="64">
        <v>22053.59</v>
      </c>
      <c r="S76" s="65">
        <v>298230.53999999998</v>
      </c>
      <c r="T76" s="63">
        <v>264233.39</v>
      </c>
      <c r="U76" s="64">
        <v>19956.349999999999</v>
      </c>
      <c r="V76" s="66">
        <v>268704.73</v>
      </c>
      <c r="W76" s="63">
        <v>360423.69</v>
      </c>
      <c r="X76" s="64">
        <v>26698.12</v>
      </c>
      <c r="Y76" s="66">
        <v>367098.13</v>
      </c>
      <c r="Z76" s="63">
        <v>474652.11</v>
      </c>
      <c r="AA76" s="67">
        <v>3866.56</v>
      </c>
      <c r="AB76" s="64">
        <v>35159.480000000003</v>
      </c>
      <c r="AC76" s="66">
        <v>514884.49</v>
      </c>
      <c r="AD76" s="63">
        <v>468156.03</v>
      </c>
      <c r="AE76" s="67">
        <v>3617.33</v>
      </c>
      <c r="AF76" s="64">
        <v>33051.18</v>
      </c>
      <c r="AG76" s="66">
        <v>514273.94</v>
      </c>
      <c r="AH76" s="63">
        <v>452526.16</v>
      </c>
      <c r="AI76" s="67">
        <v>5164.66</v>
      </c>
      <c r="AJ76" s="63">
        <v>34919.019999999997</v>
      </c>
      <c r="AK76" s="66">
        <v>501865.1</v>
      </c>
      <c r="AL76" s="63">
        <v>553012.36</v>
      </c>
      <c r="AM76" s="67">
        <v>6845.19</v>
      </c>
      <c r="AN76" s="63">
        <v>40286.25</v>
      </c>
      <c r="AO76" s="66">
        <v>603552.43000000005</v>
      </c>
      <c r="AP76" s="63">
        <v>833249.46</v>
      </c>
      <c r="AQ76" s="67">
        <v>4783.42</v>
      </c>
      <c r="AR76" s="63">
        <v>61720.940307999997</v>
      </c>
      <c r="AS76" s="66">
        <f t="shared" si="17"/>
        <v>899918.51366120006</v>
      </c>
      <c r="AT76" s="68"/>
      <c r="AU76" s="69"/>
      <c r="AV76" s="63">
        <v>163</v>
      </c>
      <c r="AW76" s="63">
        <v>181</v>
      </c>
      <c r="AX76" s="63">
        <v>220</v>
      </c>
      <c r="AY76" s="63">
        <v>215</v>
      </c>
      <c r="AZ76" s="63">
        <v>258</v>
      </c>
      <c r="BA76" s="63">
        <v>258</v>
      </c>
      <c r="BB76" s="63"/>
      <c r="BC76" s="63"/>
      <c r="BD76" s="70">
        <f t="shared" ref="BD76:BD139" si="20">+ROUND((AC76+AG76+AK76+AO76+AS76)/5,2)</f>
        <v>606898.89</v>
      </c>
      <c r="BE76" s="71">
        <f t="shared" si="18"/>
        <v>216.36</v>
      </c>
      <c r="BF76" s="72">
        <f t="shared" si="16"/>
        <v>520.02</v>
      </c>
      <c r="BG76" s="65">
        <f t="shared" si="19"/>
        <v>851766.29999999993</v>
      </c>
      <c r="BH76" s="73">
        <f t="shared" ref="BH76:BH139" si="21">+BG76/$BG$7</f>
        <v>2.1394024532675002E-3</v>
      </c>
      <c r="BI76" s="74">
        <f t="shared" ref="BI76:BI139" si="22">+ROUND(BH76,18)</f>
        <v>2.1394024532674998E-3</v>
      </c>
    </row>
    <row r="77" spans="1:61" ht="15.75" customHeight="1" x14ac:dyDescent="0.25">
      <c r="A77" s="59">
        <v>1</v>
      </c>
      <c r="B77" s="60">
        <v>74</v>
      </c>
      <c r="C77" s="60">
        <v>8</v>
      </c>
      <c r="D77" s="61" t="s">
        <v>85</v>
      </c>
      <c r="E77" s="61" t="s">
        <v>153</v>
      </c>
      <c r="F77" s="62">
        <v>2150</v>
      </c>
      <c r="G77" s="63">
        <v>10</v>
      </c>
      <c r="H77" s="63">
        <v>851128.05</v>
      </c>
      <c r="I77" s="64">
        <v>0</v>
      </c>
      <c r="J77" s="65">
        <v>936240.85</v>
      </c>
      <c r="K77" s="63">
        <v>872245.94</v>
      </c>
      <c r="L77" s="64">
        <v>0</v>
      </c>
      <c r="M77" s="65">
        <v>959470.53</v>
      </c>
      <c r="N77" s="63">
        <v>805272.56</v>
      </c>
      <c r="O77" s="64">
        <v>0</v>
      </c>
      <c r="P77" s="65">
        <v>885799.81</v>
      </c>
      <c r="Q77" s="63">
        <v>863531.9</v>
      </c>
      <c r="R77" s="64">
        <v>0</v>
      </c>
      <c r="S77" s="65">
        <v>949885.09</v>
      </c>
      <c r="T77" s="63">
        <v>712368.53</v>
      </c>
      <c r="U77" s="64">
        <v>0</v>
      </c>
      <c r="V77" s="66">
        <v>783605.38</v>
      </c>
      <c r="W77" s="63">
        <v>881857.28</v>
      </c>
      <c r="X77" s="64">
        <v>0</v>
      </c>
      <c r="Y77" s="66">
        <v>970043.01</v>
      </c>
      <c r="Z77" s="63">
        <v>1032765.4</v>
      </c>
      <c r="AA77" s="67">
        <v>87767.12</v>
      </c>
      <c r="AB77" s="64">
        <v>0</v>
      </c>
      <c r="AC77" s="66">
        <v>1915030.65</v>
      </c>
      <c r="AD77" s="63">
        <v>1143953.19</v>
      </c>
      <c r="AE77" s="67">
        <v>87542.97</v>
      </c>
      <c r="AF77" s="64">
        <v>0</v>
      </c>
      <c r="AG77" s="66">
        <v>2067366.8</v>
      </c>
      <c r="AH77" s="63">
        <v>1002757.48</v>
      </c>
      <c r="AI77" s="67">
        <v>126410.19</v>
      </c>
      <c r="AJ77" s="63">
        <v>0</v>
      </c>
      <c r="AK77" s="66">
        <v>1963026.41</v>
      </c>
      <c r="AL77" s="63">
        <v>1407248.8</v>
      </c>
      <c r="AM77" s="67">
        <v>137538.51999999999</v>
      </c>
      <c r="AN77" s="63">
        <v>0</v>
      </c>
      <c r="AO77" s="66">
        <v>2365942.71</v>
      </c>
      <c r="AP77" s="63">
        <v>2180110.19</v>
      </c>
      <c r="AQ77" s="67">
        <v>134348.68</v>
      </c>
      <c r="AR77" s="63">
        <v>0</v>
      </c>
      <c r="AS77" s="66">
        <f t="shared" si="17"/>
        <v>3262938.1730000004</v>
      </c>
      <c r="AT77" s="68"/>
      <c r="AU77" s="69"/>
      <c r="AV77" s="63">
        <v>3998</v>
      </c>
      <c r="AW77" s="63">
        <v>4134</v>
      </c>
      <c r="AX77" s="63">
        <v>4562</v>
      </c>
      <c r="AY77" s="63">
        <v>4426</v>
      </c>
      <c r="AZ77" s="63">
        <v>4624</v>
      </c>
      <c r="BA77" s="63">
        <v>4644</v>
      </c>
      <c r="BB77" s="63"/>
      <c r="BC77" s="63"/>
      <c r="BD77" s="70">
        <f t="shared" si="20"/>
        <v>2314860.9500000002</v>
      </c>
      <c r="BE77" s="71">
        <f t="shared" si="18"/>
        <v>1076.68</v>
      </c>
      <c r="BF77" s="72">
        <f t="shared" si="16"/>
        <v>520.02</v>
      </c>
      <c r="BG77" s="65">
        <f t="shared" si="19"/>
        <v>0</v>
      </c>
      <c r="BH77" s="73">
        <f t="shared" si="21"/>
        <v>0</v>
      </c>
      <c r="BI77" s="74">
        <f t="shared" si="22"/>
        <v>0</v>
      </c>
    </row>
    <row r="78" spans="1:61" ht="15.75" customHeight="1" x14ac:dyDescent="0.25">
      <c r="A78" s="59">
        <v>1</v>
      </c>
      <c r="B78" s="60">
        <v>75</v>
      </c>
      <c r="C78" s="60">
        <v>20</v>
      </c>
      <c r="D78" s="61" t="s">
        <v>85</v>
      </c>
      <c r="E78" s="61" t="s">
        <v>154</v>
      </c>
      <c r="F78" s="62">
        <v>1923</v>
      </c>
      <c r="G78" s="63">
        <v>10</v>
      </c>
      <c r="H78" s="63">
        <v>167019.29999999999</v>
      </c>
      <c r="I78" s="64">
        <v>0</v>
      </c>
      <c r="J78" s="65">
        <v>183721.23</v>
      </c>
      <c r="K78" s="63">
        <v>263617.34000000003</v>
      </c>
      <c r="L78" s="64">
        <v>0</v>
      </c>
      <c r="M78" s="65">
        <v>289979.07</v>
      </c>
      <c r="N78" s="63">
        <v>184494.29</v>
      </c>
      <c r="O78" s="64">
        <v>0</v>
      </c>
      <c r="P78" s="65">
        <v>202943.72</v>
      </c>
      <c r="Q78" s="63">
        <v>227496.11</v>
      </c>
      <c r="R78" s="64">
        <v>0</v>
      </c>
      <c r="S78" s="65">
        <v>250245.72</v>
      </c>
      <c r="T78" s="63">
        <v>190527.21</v>
      </c>
      <c r="U78" s="64">
        <v>0</v>
      </c>
      <c r="V78" s="66">
        <v>209579.93</v>
      </c>
      <c r="W78" s="63">
        <v>313700.95</v>
      </c>
      <c r="X78" s="64">
        <v>0</v>
      </c>
      <c r="Y78" s="66">
        <v>345071.05</v>
      </c>
      <c r="Z78" s="63">
        <v>429301.7</v>
      </c>
      <c r="AA78" s="67">
        <v>963.68</v>
      </c>
      <c r="AB78" s="64">
        <v>0</v>
      </c>
      <c r="AC78" s="66">
        <v>472231.87</v>
      </c>
      <c r="AD78" s="63">
        <v>393605.99</v>
      </c>
      <c r="AE78" s="67">
        <v>322.66000000000003</v>
      </c>
      <c r="AF78" s="64">
        <v>0</v>
      </c>
      <c r="AG78" s="66">
        <v>432966.59</v>
      </c>
      <c r="AH78" s="63">
        <v>414938.14</v>
      </c>
      <c r="AI78" s="67">
        <v>111.24</v>
      </c>
      <c r="AJ78" s="63">
        <v>0</v>
      </c>
      <c r="AK78" s="66">
        <v>456431.96</v>
      </c>
      <c r="AL78" s="63">
        <v>444953.49</v>
      </c>
      <c r="AM78" s="67">
        <v>0</v>
      </c>
      <c r="AN78" s="63">
        <v>0</v>
      </c>
      <c r="AO78" s="66">
        <v>489448.84</v>
      </c>
      <c r="AP78" s="63">
        <v>613524.43999999994</v>
      </c>
      <c r="AQ78" s="67">
        <v>0</v>
      </c>
      <c r="AR78" s="63">
        <v>0</v>
      </c>
      <c r="AS78" s="66">
        <f t="shared" si="17"/>
        <v>674876.88399999996</v>
      </c>
      <c r="AT78" s="68"/>
      <c r="AU78" s="69"/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/>
      <c r="BC78" s="63"/>
      <c r="BD78" s="70">
        <f t="shared" si="20"/>
        <v>505191.23</v>
      </c>
      <c r="BE78" s="71">
        <f t="shared" si="18"/>
        <v>262.70999999999998</v>
      </c>
      <c r="BF78" s="72">
        <f t="shared" si="16"/>
        <v>520.02</v>
      </c>
      <c r="BG78" s="65">
        <f t="shared" si="19"/>
        <v>494807.13</v>
      </c>
      <c r="BH78" s="73">
        <f t="shared" si="21"/>
        <v>1.242819289535464E-3</v>
      </c>
      <c r="BI78" s="74">
        <f t="shared" si="22"/>
        <v>1.2428192895354601E-3</v>
      </c>
    </row>
    <row r="79" spans="1:61" ht="15.75" customHeight="1" x14ac:dyDescent="0.25">
      <c r="A79" s="59">
        <v>1</v>
      </c>
      <c r="B79" s="60">
        <v>77</v>
      </c>
      <c r="C79" s="60">
        <v>17</v>
      </c>
      <c r="D79" s="61" t="s">
        <v>85</v>
      </c>
      <c r="E79" s="61" t="s">
        <v>155</v>
      </c>
      <c r="F79" s="62">
        <v>1626</v>
      </c>
      <c r="G79" s="63">
        <v>10</v>
      </c>
      <c r="H79" s="63">
        <v>606848.16</v>
      </c>
      <c r="I79" s="64">
        <v>28608.67</v>
      </c>
      <c r="J79" s="65">
        <v>636063.44999999995</v>
      </c>
      <c r="K79" s="63">
        <v>697227.05</v>
      </c>
      <c r="L79" s="64">
        <v>32869.39</v>
      </c>
      <c r="M79" s="65">
        <v>730793.42</v>
      </c>
      <c r="N79" s="63">
        <v>687165.89</v>
      </c>
      <c r="O79" s="64">
        <v>32395.02</v>
      </c>
      <c r="P79" s="65">
        <v>720247.96</v>
      </c>
      <c r="Q79" s="63">
        <v>738920.39</v>
      </c>
      <c r="R79" s="64">
        <v>35305.1</v>
      </c>
      <c r="S79" s="65">
        <v>773976.82</v>
      </c>
      <c r="T79" s="63">
        <v>594062.43000000005</v>
      </c>
      <c r="U79" s="64">
        <v>28609.07</v>
      </c>
      <c r="V79" s="66">
        <v>621998.69999999995</v>
      </c>
      <c r="W79" s="63">
        <v>652738.84</v>
      </c>
      <c r="X79" s="64">
        <v>31082.79</v>
      </c>
      <c r="Y79" s="66">
        <v>683821.66</v>
      </c>
      <c r="Z79" s="63">
        <v>765279.32</v>
      </c>
      <c r="AA79" s="67">
        <v>169592.36</v>
      </c>
      <c r="AB79" s="64">
        <v>36441.85</v>
      </c>
      <c r="AC79" s="66">
        <v>1656917.59</v>
      </c>
      <c r="AD79" s="63">
        <v>553871.88</v>
      </c>
      <c r="AE79" s="67">
        <v>134582.65</v>
      </c>
      <c r="AF79" s="64">
        <v>26053.15</v>
      </c>
      <c r="AG79" s="66">
        <v>1450875.43</v>
      </c>
      <c r="AH79" s="63">
        <v>645372.5</v>
      </c>
      <c r="AI79" s="67">
        <v>208379.36</v>
      </c>
      <c r="AJ79" s="63">
        <v>30752.93</v>
      </c>
      <c r="AK79" s="66">
        <v>1541170.42</v>
      </c>
      <c r="AL79" s="63">
        <v>954655.49</v>
      </c>
      <c r="AM79" s="67">
        <v>227650.89</v>
      </c>
      <c r="AN79" s="63">
        <v>45465.08</v>
      </c>
      <c r="AO79" s="66">
        <v>1844875.64</v>
      </c>
      <c r="AP79" s="63">
        <v>1118502.01</v>
      </c>
      <c r="AQ79" s="67">
        <v>210998.69</v>
      </c>
      <c r="AR79" s="63">
        <v>53261.958772999998</v>
      </c>
      <c r="AS79" s="66">
        <f t="shared" si="17"/>
        <v>1963872.3733497004</v>
      </c>
      <c r="AT79" s="68"/>
      <c r="AU79" s="69"/>
      <c r="AV79" s="63">
        <v>4757</v>
      </c>
      <c r="AW79" s="63">
        <v>4650</v>
      </c>
      <c r="AX79" s="63">
        <v>4997</v>
      </c>
      <c r="AY79" s="63">
        <v>5001</v>
      </c>
      <c r="AZ79" s="63">
        <v>4677</v>
      </c>
      <c r="BA79" s="63">
        <v>4713</v>
      </c>
      <c r="BB79" s="63"/>
      <c r="BC79" s="63"/>
      <c r="BD79" s="70">
        <f t="shared" si="20"/>
        <v>1691542.29</v>
      </c>
      <c r="BE79" s="71">
        <f t="shared" si="18"/>
        <v>1040.31</v>
      </c>
      <c r="BF79" s="72">
        <f t="shared" si="16"/>
        <v>520.02</v>
      </c>
      <c r="BG79" s="65">
        <f t="shared" si="19"/>
        <v>0</v>
      </c>
      <c r="BH79" s="73">
        <f t="shared" si="21"/>
        <v>0</v>
      </c>
      <c r="BI79" s="74">
        <f t="shared" si="22"/>
        <v>0</v>
      </c>
    </row>
    <row r="80" spans="1:61" ht="15.75" customHeight="1" x14ac:dyDescent="0.25">
      <c r="A80" s="59">
        <v>1</v>
      </c>
      <c r="B80" s="60">
        <v>78</v>
      </c>
      <c r="C80" s="60">
        <v>20</v>
      </c>
      <c r="D80" s="61" t="s">
        <v>85</v>
      </c>
      <c r="E80" s="61" t="s">
        <v>156</v>
      </c>
      <c r="F80" s="62">
        <v>1658</v>
      </c>
      <c r="G80" s="63">
        <v>10</v>
      </c>
      <c r="H80" s="63">
        <v>275251.34999999998</v>
      </c>
      <c r="I80" s="64">
        <v>0</v>
      </c>
      <c r="J80" s="65">
        <v>302776.49</v>
      </c>
      <c r="K80" s="63">
        <v>283665.83</v>
      </c>
      <c r="L80" s="64">
        <v>0</v>
      </c>
      <c r="M80" s="65">
        <v>312032.40999999997</v>
      </c>
      <c r="N80" s="63">
        <v>246575.4</v>
      </c>
      <c r="O80" s="64">
        <v>0</v>
      </c>
      <c r="P80" s="65">
        <v>271232.94</v>
      </c>
      <c r="Q80" s="63">
        <v>302829.24</v>
      </c>
      <c r="R80" s="64">
        <v>0</v>
      </c>
      <c r="S80" s="65">
        <v>333112.17</v>
      </c>
      <c r="T80" s="63">
        <v>250662.45</v>
      </c>
      <c r="U80" s="64">
        <v>0</v>
      </c>
      <c r="V80" s="66">
        <v>275728.69</v>
      </c>
      <c r="W80" s="63">
        <v>320593.57</v>
      </c>
      <c r="X80" s="64">
        <v>0</v>
      </c>
      <c r="Y80" s="66">
        <v>352652.93</v>
      </c>
      <c r="Z80" s="63">
        <v>392920.45</v>
      </c>
      <c r="AA80" s="67">
        <v>1910.23</v>
      </c>
      <c r="AB80" s="64">
        <v>0</v>
      </c>
      <c r="AC80" s="66">
        <v>432212.49</v>
      </c>
      <c r="AD80" s="63">
        <v>377810.02</v>
      </c>
      <c r="AE80" s="67">
        <v>1419.38</v>
      </c>
      <c r="AF80" s="64">
        <v>0</v>
      </c>
      <c r="AG80" s="66">
        <v>415591.02</v>
      </c>
      <c r="AH80" s="63">
        <v>405842.18</v>
      </c>
      <c r="AI80" s="67">
        <v>126.95</v>
      </c>
      <c r="AJ80" s="63">
        <v>0</v>
      </c>
      <c r="AK80" s="66">
        <v>446426.39</v>
      </c>
      <c r="AL80" s="63">
        <v>452301</v>
      </c>
      <c r="AM80" s="67">
        <v>-150.85</v>
      </c>
      <c r="AN80" s="63">
        <v>0</v>
      </c>
      <c r="AO80" s="66">
        <v>497531.1</v>
      </c>
      <c r="AP80" s="63">
        <v>624705.23</v>
      </c>
      <c r="AQ80" s="67">
        <v>23.56</v>
      </c>
      <c r="AR80" s="63">
        <v>0</v>
      </c>
      <c r="AS80" s="66">
        <f t="shared" si="17"/>
        <v>688244.777</v>
      </c>
      <c r="AT80" s="68"/>
      <c r="AU80" s="69"/>
      <c r="AV80" s="63">
        <v>0</v>
      </c>
      <c r="AW80" s="63">
        <v>0</v>
      </c>
      <c r="AX80" s="63">
        <v>0</v>
      </c>
      <c r="AY80" s="63">
        <v>0</v>
      </c>
      <c r="AZ80" s="63">
        <v>5</v>
      </c>
      <c r="BA80" s="63">
        <v>5</v>
      </c>
      <c r="BB80" s="63"/>
      <c r="BC80" s="63"/>
      <c r="BD80" s="70">
        <f t="shared" si="20"/>
        <v>496001.16</v>
      </c>
      <c r="BE80" s="71">
        <f t="shared" si="18"/>
        <v>299.16000000000003</v>
      </c>
      <c r="BF80" s="72">
        <f t="shared" si="16"/>
        <v>520.02</v>
      </c>
      <c r="BG80" s="65">
        <f t="shared" si="19"/>
        <v>366185.87999999995</v>
      </c>
      <c r="BH80" s="73">
        <f t="shared" si="21"/>
        <v>9.1975811912718122E-4</v>
      </c>
      <c r="BI80" s="74">
        <f t="shared" si="22"/>
        <v>9.1975811912718101E-4</v>
      </c>
    </row>
    <row r="81" spans="1:61" ht="15.75" customHeight="1" x14ac:dyDescent="0.25">
      <c r="A81" s="59">
        <v>1</v>
      </c>
      <c r="B81" s="60">
        <v>79</v>
      </c>
      <c r="C81" s="60">
        <v>2</v>
      </c>
      <c r="D81" s="61" t="s">
        <v>89</v>
      </c>
      <c r="E81" s="61" t="s">
        <v>157</v>
      </c>
      <c r="F81" s="62">
        <v>5326</v>
      </c>
      <c r="G81" s="63">
        <v>12</v>
      </c>
      <c r="H81" s="63">
        <v>1347248.19</v>
      </c>
      <c r="I81" s="64">
        <v>0</v>
      </c>
      <c r="J81" s="65">
        <v>1508917.97</v>
      </c>
      <c r="K81" s="63">
        <v>1369912.08</v>
      </c>
      <c r="L81" s="64">
        <v>0</v>
      </c>
      <c r="M81" s="65">
        <v>1534301.53</v>
      </c>
      <c r="N81" s="63">
        <v>1322469.03</v>
      </c>
      <c r="O81" s="64">
        <v>119022.28</v>
      </c>
      <c r="P81" s="65">
        <v>1347860.36</v>
      </c>
      <c r="Q81" s="63">
        <v>1328943.71</v>
      </c>
      <c r="R81" s="64">
        <v>120132.07</v>
      </c>
      <c r="S81" s="65">
        <v>1353869.04</v>
      </c>
      <c r="T81" s="63">
        <v>1242577.3400000001</v>
      </c>
      <c r="U81" s="64">
        <v>112434.55</v>
      </c>
      <c r="V81" s="66">
        <v>1265759.93</v>
      </c>
      <c r="W81" s="63">
        <v>1553540.44</v>
      </c>
      <c r="X81" s="64">
        <v>141230.72</v>
      </c>
      <c r="Y81" s="66">
        <v>1581786.88</v>
      </c>
      <c r="Z81" s="63">
        <v>1667872.27</v>
      </c>
      <c r="AA81" s="67">
        <v>3295.91</v>
      </c>
      <c r="AB81" s="64">
        <v>151624.51</v>
      </c>
      <c r="AC81" s="66">
        <v>1703425.06</v>
      </c>
      <c r="AD81" s="63">
        <v>1705142.01</v>
      </c>
      <c r="AE81" s="67">
        <v>1287.32</v>
      </c>
      <c r="AF81" s="64">
        <v>156786.47</v>
      </c>
      <c r="AG81" s="66">
        <v>1739405.63</v>
      </c>
      <c r="AH81" s="63">
        <v>1585998.34</v>
      </c>
      <c r="AI81" s="67">
        <v>1337.56</v>
      </c>
      <c r="AJ81" s="63">
        <v>144227.87</v>
      </c>
      <c r="AK81" s="66">
        <v>1625548.44</v>
      </c>
      <c r="AL81" s="63">
        <v>1822982.93</v>
      </c>
      <c r="AM81" s="67">
        <v>1731</v>
      </c>
      <c r="AN81" s="63">
        <v>165728.04</v>
      </c>
      <c r="AO81" s="66">
        <v>1870240.9</v>
      </c>
      <c r="AP81" s="63">
        <v>2688849.91</v>
      </c>
      <c r="AQ81" s="67">
        <v>2174.48</v>
      </c>
      <c r="AR81" s="63">
        <v>244443.64859699999</v>
      </c>
      <c r="AS81" s="66">
        <f t="shared" si="17"/>
        <v>2753583.1023713602</v>
      </c>
      <c r="AT81" s="68"/>
      <c r="AU81" s="69"/>
      <c r="AV81" s="63">
        <v>40</v>
      </c>
      <c r="AW81" s="63">
        <v>30</v>
      </c>
      <c r="AX81" s="63">
        <v>55</v>
      </c>
      <c r="AY81" s="63">
        <v>72</v>
      </c>
      <c r="AZ81" s="63">
        <v>82</v>
      </c>
      <c r="BA81" s="63">
        <v>82</v>
      </c>
      <c r="BB81" s="63"/>
      <c r="BC81" s="63"/>
      <c r="BD81" s="70">
        <f t="shared" si="20"/>
        <v>1938440.63</v>
      </c>
      <c r="BE81" s="71">
        <f t="shared" si="18"/>
        <v>363.96</v>
      </c>
      <c r="BF81" s="72">
        <f>+$BJ$601</f>
        <v>508.08</v>
      </c>
      <c r="BG81" s="65">
        <f t="shared" si="19"/>
        <v>767583.12</v>
      </c>
      <c r="BH81" s="73">
        <f t="shared" si="21"/>
        <v>1.9279574808427171E-3</v>
      </c>
      <c r="BI81" s="74">
        <f t="shared" si="22"/>
        <v>1.9279574808427199E-3</v>
      </c>
    </row>
    <row r="82" spans="1:61" ht="15.75" customHeight="1" x14ac:dyDescent="0.25">
      <c r="A82" s="59">
        <v>1</v>
      </c>
      <c r="B82" s="60">
        <v>80</v>
      </c>
      <c r="C82" s="60">
        <v>5</v>
      </c>
      <c r="D82" s="61" t="s">
        <v>85</v>
      </c>
      <c r="E82" s="61" t="s">
        <v>158</v>
      </c>
      <c r="F82" s="62">
        <v>2030</v>
      </c>
      <c r="G82" s="63">
        <v>10</v>
      </c>
      <c r="H82" s="63">
        <v>129097.7</v>
      </c>
      <c r="I82" s="64">
        <v>16508.86</v>
      </c>
      <c r="J82" s="65">
        <v>123847.72</v>
      </c>
      <c r="K82" s="63">
        <v>134257.28</v>
      </c>
      <c r="L82" s="64">
        <v>17608.689999999999</v>
      </c>
      <c r="M82" s="65">
        <v>128313.45</v>
      </c>
      <c r="N82" s="63">
        <v>116179.37</v>
      </c>
      <c r="O82" s="64">
        <v>10637.78</v>
      </c>
      <c r="P82" s="65">
        <v>116095.75</v>
      </c>
      <c r="Q82" s="63">
        <v>155879.67999999999</v>
      </c>
      <c r="R82" s="64">
        <v>14235.05</v>
      </c>
      <c r="S82" s="65">
        <v>155809.09</v>
      </c>
      <c r="T82" s="63">
        <v>173451.1</v>
      </c>
      <c r="U82" s="64">
        <v>15936.06</v>
      </c>
      <c r="V82" s="66">
        <v>173266.55</v>
      </c>
      <c r="W82" s="63">
        <v>233341.88</v>
      </c>
      <c r="X82" s="64">
        <v>21212.959999999999</v>
      </c>
      <c r="Y82" s="66">
        <v>233341.81</v>
      </c>
      <c r="Z82" s="63">
        <v>282353.26</v>
      </c>
      <c r="AA82" s="67">
        <v>223.37</v>
      </c>
      <c r="AB82" s="64">
        <v>25668.54</v>
      </c>
      <c r="AC82" s="66">
        <v>282353.19</v>
      </c>
      <c r="AD82" s="63">
        <v>250731.24</v>
      </c>
      <c r="AE82" s="67">
        <v>122.17</v>
      </c>
      <c r="AF82" s="64">
        <v>21615.27</v>
      </c>
      <c r="AG82" s="66">
        <v>252769.16</v>
      </c>
      <c r="AH82" s="63">
        <v>253560.31</v>
      </c>
      <c r="AI82" s="67">
        <v>133.01</v>
      </c>
      <c r="AJ82" s="63">
        <v>24782.01</v>
      </c>
      <c r="AK82" s="66">
        <v>253480.75</v>
      </c>
      <c r="AL82" s="63">
        <v>333342.87</v>
      </c>
      <c r="AM82" s="67">
        <v>147.43</v>
      </c>
      <c r="AN82" s="63">
        <v>31358.54</v>
      </c>
      <c r="AO82" s="66">
        <v>333334.53999999998</v>
      </c>
      <c r="AP82" s="63">
        <v>514551.24</v>
      </c>
      <c r="AQ82" s="67">
        <v>97.96</v>
      </c>
      <c r="AR82" s="63">
        <v>48217.898344000001</v>
      </c>
      <c r="AS82" s="66">
        <f t="shared" si="17"/>
        <v>514172.84782159998</v>
      </c>
      <c r="AT82" s="68"/>
      <c r="AU82" s="69"/>
      <c r="AV82" s="63">
        <v>0</v>
      </c>
      <c r="AW82" s="63">
        <v>4</v>
      </c>
      <c r="AX82" s="63">
        <v>9</v>
      </c>
      <c r="AY82" s="63">
        <v>6</v>
      </c>
      <c r="AZ82" s="63">
        <v>6</v>
      </c>
      <c r="BA82" s="63">
        <v>6</v>
      </c>
      <c r="BB82" s="63"/>
      <c r="BC82" s="63"/>
      <c r="BD82" s="70">
        <f t="shared" si="20"/>
        <v>327222.09999999998</v>
      </c>
      <c r="BE82" s="71">
        <f t="shared" si="18"/>
        <v>161.19</v>
      </c>
      <c r="BF82" s="72">
        <f t="shared" ref="BF82:BF87" si="23">+$BJ$600</f>
        <v>520.02</v>
      </c>
      <c r="BG82" s="65">
        <f t="shared" si="19"/>
        <v>728424.9</v>
      </c>
      <c r="BH82" s="73">
        <f t="shared" si="21"/>
        <v>1.8296028125098793E-3</v>
      </c>
      <c r="BI82" s="74">
        <f t="shared" si="22"/>
        <v>1.82960281250988E-3</v>
      </c>
    </row>
    <row r="83" spans="1:61" ht="15.75" customHeight="1" x14ac:dyDescent="0.25">
      <c r="A83" s="59">
        <v>1</v>
      </c>
      <c r="B83" s="60">
        <v>81</v>
      </c>
      <c r="C83" s="60">
        <v>12</v>
      </c>
      <c r="D83" s="61" t="s">
        <v>85</v>
      </c>
      <c r="E83" s="61" t="s">
        <v>159</v>
      </c>
      <c r="F83" s="62">
        <v>3059</v>
      </c>
      <c r="G83" s="63">
        <v>10</v>
      </c>
      <c r="H83" s="63">
        <v>438256.43</v>
      </c>
      <c r="I83" s="64">
        <v>32138.87</v>
      </c>
      <c r="J83" s="65">
        <v>446729.31</v>
      </c>
      <c r="K83" s="63">
        <v>433733.96</v>
      </c>
      <c r="L83" s="64">
        <v>31807.23</v>
      </c>
      <c r="M83" s="65">
        <v>442119.41</v>
      </c>
      <c r="N83" s="63">
        <v>349542.64</v>
      </c>
      <c r="O83" s="64">
        <v>25633.06</v>
      </c>
      <c r="P83" s="65">
        <v>356300.54</v>
      </c>
      <c r="Q83" s="63">
        <v>387240.83</v>
      </c>
      <c r="R83" s="64">
        <v>28665.69</v>
      </c>
      <c r="S83" s="65">
        <v>394432.65</v>
      </c>
      <c r="T83" s="63">
        <v>293954.28000000003</v>
      </c>
      <c r="U83" s="64">
        <v>21864.57</v>
      </c>
      <c r="V83" s="66">
        <v>299298.68</v>
      </c>
      <c r="W83" s="63">
        <v>473141.87</v>
      </c>
      <c r="X83" s="64">
        <v>35047.61</v>
      </c>
      <c r="Y83" s="66">
        <v>481903.68</v>
      </c>
      <c r="Z83" s="63">
        <v>577773.64</v>
      </c>
      <c r="AA83" s="67">
        <v>1054.24</v>
      </c>
      <c r="AB83" s="64">
        <v>42798.12</v>
      </c>
      <c r="AC83" s="66">
        <v>588473.06999999995</v>
      </c>
      <c r="AD83" s="63">
        <v>550842.56000000006</v>
      </c>
      <c r="AE83" s="67">
        <v>541.62</v>
      </c>
      <c r="AF83" s="64">
        <v>40803.21</v>
      </c>
      <c r="AG83" s="66">
        <v>561043.29</v>
      </c>
      <c r="AH83" s="63">
        <v>610381.41</v>
      </c>
      <c r="AI83" s="67">
        <v>0</v>
      </c>
      <c r="AJ83" s="63">
        <v>45213.45</v>
      </c>
      <c r="AK83" s="66">
        <v>621684.75</v>
      </c>
      <c r="AL83" s="63">
        <v>686610.81</v>
      </c>
      <c r="AM83" s="67">
        <v>43</v>
      </c>
      <c r="AN83" s="63">
        <v>50860.07</v>
      </c>
      <c r="AO83" s="66">
        <v>699325.82</v>
      </c>
      <c r="AP83" s="63">
        <v>857830.49</v>
      </c>
      <c r="AQ83" s="67">
        <v>0</v>
      </c>
      <c r="AR83" s="63">
        <v>63543.110520000002</v>
      </c>
      <c r="AS83" s="66">
        <f t="shared" si="17"/>
        <v>873716.11742800009</v>
      </c>
      <c r="AT83" s="68"/>
      <c r="AU83" s="69"/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/>
      <c r="BC83" s="63"/>
      <c r="BD83" s="70">
        <f t="shared" si="20"/>
        <v>668848.61</v>
      </c>
      <c r="BE83" s="71">
        <f t="shared" si="18"/>
        <v>218.65</v>
      </c>
      <c r="BF83" s="72">
        <f t="shared" si="23"/>
        <v>520.02</v>
      </c>
      <c r="BG83" s="65">
        <f t="shared" si="19"/>
        <v>921890.83</v>
      </c>
      <c r="BH83" s="73">
        <f t="shared" si="21"/>
        <v>2.3155359672562908E-3</v>
      </c>
      <c r="BI83" s="74">
        <f t="shared" si="22"/>
        <v>2.3155359672562899E-3</v>
      </c>
    </row>
    <row r="84" spans="1:61" ht="15.75" customHeight="1" x14ac:dyDescent="0.25">
      <c r="A84" s="59">
        <v>1</v>
      </c>
      <c r="B84" s="60">
        <v>82</v>
      </c>
      <c r="C84" s="60">
        <v>20</v>
      </c>
      <c r="D84" s="61" t="s">
        <v>85</v>
      </c>
      <c r="E84" s="61" t="s">
        <v>160</v>
      </c>
      <c r="F84" s="62">
        <v>4043</v>
      </c>
      <c r="G84" s="63">
        <v>10</v>
      </c>
      <c r="H84" s="63">
        <v>847929.85</v>
      </c>
      <c r="I84" s="64">
        <v>0</v>
      </c>
      <c r="J84" s="65">
        <v>932722.84</v>
      </c>
      <c r="K84" s="63">
        <v>892811.56</v>
      </c>
      <c r="L84" s="64">
        <v>0</v>
      </c>
      <c r="M84" s="65">
        <v>982092.71</v>
      </c>
      <c r="N84" s="63">
        <v>734668.77</v>
      </c>
      <c r="O84" s="64">
        <v>0</v>
      </c>
      <c r="P84" s="65">
        <v>808135.65</v>
      </c>
      <c r="Q84" s="63">
        <v>809778.45</v>
      </c>
      <c r="R84" s="64">
        <v>0</v>
      </c>
      <c r="S84" s="65">
        <v>890756.3</v>
      </c>
      <c r="T84" s="63">
        <v>881660.6</v>
      </c>
      <c r="U84" s="64">
        <v>0</v>
      </c>
      <c r="V84" s="66">
        <v>969826.66</v>
      </c>
      <c r="W84" s="63">
        <v>943562.95</v>
      </c>
      <c r="X84" s="64">
        <v>0</v>
      </c>
      <c r="Y84" s="66">
        <v>1037919.25</v>
      </c>
      <c r="Z84" s="63">
        <v>1151753.8500000001</v>
      </c>
      <c r="AA84" s="67">
        <v>3821.18</v>
      </c>
      <c r="AB84" s="64">
        <v>0</v>
      </c>
      <c r="AC84" s="66">
        <v>1266929.23</v>
      </c>
      <c r="AD84" s="63">
        <v>1085919.03</v>
      </c>
      <c r="AE84" s="67">
        <v>314.64999999999998</v>
      </c>
      <c r="AF84" s="64">
        <v>0</v>
      </c>
      <c r="AG84" s="66">
        <v>1194510.94</v>
      </c>
      <c r="AH84" s="63">
        <v>1235657.92</v>
      </c>
      <c r="AI84" s="67">
        <v>101.38</v>
      </c>
      <c r="AJ84" s="63">
        <v>0</v>
      </c>
      <c r="AK84" s="66">
        <v>1359223.71</v>
      </c>
      <c r="AL84" s="63">
        <v>1478761.02</v>
      </c>
      <c r="AM84" s="67">
        <v>145.18</v>
      </c>
      <c r="AN84" s="63">
        <v>0</v>
      </c>
      <c r="AO84" s="66">
        <v>1626637.12</v>
      </c>
      <c r="AP84" s="63">
        <v>2127965.35</v>
      </c>
      <c r="AQ84" s="67">
        <v>-305.14999999999998</v>
      </c>
      <c r="AR84" s="63">
        <v>0</v>
      </c>
      <c r="AS84" s="66">
        <f t="shared" si="17"/>
        <v>2341973.5019999999</v>
      </c>
      <c r="AT84" s="68"/>
      <c r="AU84" s="69"/>
      <c r="AV84" s="63">
        <v>0</v>
      </c>
      <c r="AW84" s="63">
        <v>0</v>
      </c>
      <c r="AX84" s="63">
        <v>0</v>
      </c>
      <c r="AY84" s="63">
        <v>0</v>
      </c>
      <c r="AZ84" s="63">
        <v>4</v>
      </c>
      <c r="BA84" s="63">
        <v>4</v>
      </c>
      <c r="BB84" s="63"/>
      <c r="BC84" s="63"/>
      <c r="BD84" s="70">
        <f t="shared" si="20"/>
        <v>1557854.9</v>
      </c>
      <c r="BE84" s="71">
        <f t="shared" si="18"/>
        <v>385.32</v>
      </c>
      <c r="BF84" s="72">
        <f t="shared" si="23"/>
        <v>520.02</v>
      </c>
      <c r="BG84" s="65">
        <f t="shared" si="19"/>
        <v>544592.1</v>
      </c>
      <c r="BH84" s="73">
        <f t="shared" si="21"/>
        <v>1.367865428310676E-3</v>
      </c>
      <c r="BI84" s="74">
        <f t="shared" si="22"/>
        <v>1.3678654283106799E-3</v>
      </c>
    </row>
    <row r="85" spans="1:61" ht="15.75" customHeight="1" x14ac:dyDescent="0.25">
      <c r="A85" s="59">
        <v>1</v>
      </c>
      <c r="B85" s="60">
        <v>83</v>
      </c>
      <c r="C85" s="60">
        <v>3</v>
      </c>
      <c r="D85" s="61" t="s">
        <v>85</v>
      </c>
      <c r="E85" s="61" t="s">
        <v>161</v>
      </c>
      <c r="F85" s="62">
        <v>1080</v>
      </c>
      <c r="G85" s="63">
        <v>10</v>
      </c>
      <c r="H85" s="63">
        <v>36617.58</v>
      </c>
      <c r="I85" s="64">
        <v>0</v>
      </c>
      <c r="J85" s="65">
        <v>40279.339999999997</v>
      </c>
      <c r="K85" s="63">
        <v>31302.97</v>
      </c>
      <c r="L85" s="64">
        <v>0</v>
      </c>
      <c r="M85" s="65">
        <v>34433.269999999997</v>
      </c>
      <c r="N85" s="63">
        <v>29191.01</v>
      </c>
      <c r="O85" s="64">
        <v>1635.82</v>
      </c>
      <c r="P85" s="65">
        <v>30310.71</v>
      </c>
      <c r="Q85" s="63">
        <v>46326.12</v>
      </c>
      <c r="R85" s="64">
        <v>2647.98</v>
      </c>
      <c r="S85" s="65">
        <v>48045.96</v>
      </c>
      <c r="T85" s="63">
        <v>30283.35</v>
      </c>
      <c r="U85" s="64">
        <v>1762.79</v>
      </c>
      <c r="V85" s="66">
        <v>31372.61</v>
      </c>
      <c r="W85" s="63">
        <v>55242.29</v>
      </c>
      <c r="X85" s="64">
        <v>3126.95</v>
      </c>
      <c r="Y85" s="66">
        <v>57326.87</v>
      </c>
      <c r="Z85" s="63">
        <v>60010.63</v>
      </c>
      <c r="AA85" s="67">
        <v>0</v>
      </c>
      <c r="AB85" s="64">
        <v>3396.86</v>
      </c>
      <c r="AC85" s="66">
        <v>62275.15</v>
      </c>
      <c r="AD85" s="63">
        <v>43523.13</v>
      </c>
      <c r="AE85" s="67">
        <v>0</v>
      </c>
      <c r="AF85" s="64">
        <v>2203.48</v>
      </c>
      <c r="AG85" s="66">
        <v>45451.61</v>
      </c>
      <c r="AH85" s="63">
        <v>76494.87</v>
      </c>
      <c r="AI85" s="67">
        <v>0</v>
      </c>
      <c r="AJ85" s="63">
        <v>4330.2</v>
      </c>
      <c r="AK85" s="66">
        <v>79381.14</v>
      </c>
      <c r="AL85" s="63">
        <v>75906.36</v>
      </c>
      <c r="AM85" s="67">
        <v>0</v>
      </c>
      <c r="AN85" s="63">
        <v>4296.6000000000004</v>
      </c>
      <c r="AO85" s="66">
        <v>78770.740000000005</v>
      </c>
      <c r="AP85" s="63">
        <v>113491.4</v>
      </c>
      <c r="AQ85" s="67">
        <v>0</v>
      </c>
      <c r="AR85" s="63">
        <v>6424.1115</v>
      </c>
      <c r="AS85" s="66">
        <f t="shared" si="17"/>
        <v>117774.01735000001</v>
      </c>
      <c r="AT85" s="68"/>
      <c r="AU85" s="69"/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/>
      <c r="BC85" s="63"/>
      <c r="BD85" s="70">
        <f t="shared" si="20"/>
        <v>76730.53</v>
      </c>
      <c r="BE85" s="71">
        <f t="shared" si="18"/>
        <v>71.05</v>
      </c>
      <c r="BF85" s="72">
        <f t="shared" si="23"/>
        <v>520.02</v>
      </c>
      <c r="BG85" s="65">
        <f t="shared" si="19"/>
        <v>484887.6</v>
      </c>
      <c r="BH85" s="73">
        <f t="shared" si="21"/>
        <v>1.2179041610345354E-3</v>
      </c>
      <c r="BI85" s="74">
        <f t="shared" si="22"/>
        <v>1.21790416103454E-3</v>
      </c>
    </row>
    <row r="86" spans="1:61" ht="15.75" customHeight="1" x14ac:dyDescent="0.25">
      <c r="A86" s="59">
        <v>1</v>
      </c>
      <c r="B86" s="60">
        <v>84</v>
      </c>
      <c r="C86" s="60">
        <v>9</v>
      </c>
      <c r="D86" s="61" t="s">
        <v>85</v>
      </c>
      <c r="E86" s="61" t="s">
        <v>162</v>
      </c>
      <c r="F86" s="62">
        <v>1366</v>
      </c>
      <c r="G86" s="63">
        <v>10</v>
      </c>
      <c r="H86" s="63">
        <v>87770.85</v>
      </c>
      <c r="I86" s="64">
        <v>8107.08</v>
      </c>
      <c r="J86" s="65">
        <v>87630.14</v>
      </c>
      <c r="K86" s="63">
        <v>74686.34</v>
      </c>
      <c r="L86" s="64">
        <v>8049.83</v>
      </c>
      <c r="M86" s="65">
        <v>73300.149999999994</v>
      </c>
      <c r="N86" s="63">
        <v>67477.100000000006</v>
      </c>
      <c r="O86" s="64">
        <v>3181.05</v>
      </c>
      <c r="P86" s="65">
        <v>70725.649999999994</v>
      </c>
      <c r="Q86" s="63">
        <v>78709.399999999994</v>
      </c>
      <c r="R86" s="64">
        <v>3759.39</v>
      </c>
      <c r="S86" s="65">
        <v>82445.009999999995</v>
      </c>
      <c r="T86" s="63">
        <v>40367.07</v>
      </c>
      <c r="U86" s="64">
        <v>1963.96</v>
      </c>
      <c r="V86" s="66">
        <v>42243.43</v>
      </c>
      <c r="W86" s="63">
        <v>74927.19</v>
      </c>
      <c r="X86" s="64">
        <v>3567.99</v>
      </c>
      <c r="Y86" s="66">
        <v>78495.12</v>
      </c>
      <c r="Z86" s="63">
        <v>74672.56</v>
      </c>
      <c r="AA86" s="67">
        <v>378.03</v>
      </c>
      <c r="AB86" s="64">
        <v>3555.86</v>
      </c>
      <c r="AC86" s="66">
        <v>82192.39</v>
      </c>
      <c r="AD86" s="63">
        <v>87927.61</v>
      </c>
      <c r="AE86" s="67">
        <v>274.66000000000003</v>
      </c>
      <c r="AF86" s="64">
        <v>4187.0600000000004</v>
      </c>
      <c r="AG86" s="66">
        <v>95316.37</v>
      </c>
      <c r="AH86" s="63">
        <v>96685.43</v>
      </c>
      <c r="AI86" s="67">
        <v>697.92</v>
      </c>
      <c r="AJ86" s="63">
        <v>4604.07</v>
      </c>
      <c r="AK86" s="66">
        <v>104463.65</v>
      </c>
      <c r="AL86" s="63">
        <v>124641</v>
      </c>
      <c r="AM86" s="67">
        <v>790.71</v>
      </c>
      <c r="AN86" s="63">
        <v>5935.28</v>
      </c>
      <c r="AO86" s="66">
        <v>137152.26</v>
      </c>
      <c r="AP86" s="63">
        <v>182647.3</v>
      </c>
      <c r="AQ86" s="67">
        <v>1014.28</v>
      </c>
      <c r="AR86" s="63">
        <v>7567.5447439999998</v>
      </c>
      <c r="AS86" s="66">
        <f t="shared" si="17"/>
        <v>199793.56678160001</v>
      </c>
      <c r="AT86" s="68"/>
      <c r="AU86" s="69"/>
      <c r="AV86" s="63">
        <v>20</v>
      </c>
      <c r="AW86" s="63">
        <v>16</v>
      </c>
      <c r="AX86" s="63">
        <v>18</v>
      </c>
      <c r="AY86" s="63">
        <v>34</v>
      </c>
      <c r="AZ86" s="63">
        <v>38</v>
      </c>
      <c r="BA86" s="63">
        <v>38</v>
      </c>
      <c r="BB86" s="63"/>
      <c r="BC86" s="63"/>
      <c r="BD86" s="70">
        <f t="shared" si="20"/>
        <v>123783.65</v>
      </c>
      <c r="BE86" s="71">
        <f t="shared" si="18"/>
        <v>90.62</v>
      </c>
      <c r="BF86" s="72">
        <f t="shared" si="23"/>
        <v>520.02</v>
      </c>
      <c r="BG86" s="65">
        <f t="shared" si="19"/>
        <v>586560.4</v>
      </c>
      <c r="BH86" s="73">
        <f t="shared" si="21"/>
        <v>1.4732782439849596E-3</v>
      </c>
      <c r="BI86" s="74">
        <f t="shared" si="22"/>
        <v>1.47327824398496E-3</v>
      </c>
    </row>
    <row r="87" spans="1:61" ht="15.75" customHeight="1" x14ac:dyDescent="0.25">
      <c r="A87" s="59">
        <v>1</v>
      </c>
      <c r="B87" s="60">
        <v>85</v>
      </c>
      <c r="C87" s="60">
        <v>5</v>
      </c>
      <c r="D87" s="61" t="s">
        <v>85</v>
      </c>
      <c r="E87" s="61" t="s">
        <v>163</v>
      </c>
      <c r="F87" s="62">
        <v>2638</v>
      </c>
      <c r="G87" s="63">
        <v>10</v>
      </c>
      <c r="H87" s="63">
        <v>436697.71</v>
      </c>
      <c r="I87" s="64">
        <v>20587.259999999998</v>
      </c>
      <c r="J87" s="65">
        <v>457721.49</v>
      </c>
      <c r="K87" s="63">
        <v>433448.4</v>
      </c>
      <c r="L87" s="64">
        <v>20434.080000000002</v>
      </c>
      <c r="M87" s="65">
        <v>454315.75</v>
      </c>
      <c r="N87" s="63">
        <v>363983.35</v>
      </c>
      <c r="O87" s="64">
        <v>17159.099999999999</v>
      </c>
      <c r="P87" s="65">
        <v>381506.68</v>
      </c>
      <c r="Q87" s="63">
        <v>407711.05</v>
      </c>
      <c r="R87" s="64">
        <v>19398.68</v>
      </c>
      <c r="S87" s="65">
        <v>427143.61</v>
      </c>
      <c r="T87" s="63">
        <v>375716.88</v>
      </c>
      <c r="U87" s="64">
        <v>17903.66</v>
      </c>
      <c r="V87" s="66">
        <v>393594.55</v>
      </c>
      <c r="W87" s="63">
        <v>532831.46</v>
      </c>
      <c r="X87" s="64">
        <v>25372.92</v>
      </c>
      <c r="Y87" s="66">
        <v>558204.4</v>
      </c>
      <c r="Z87" s="63">
        <v>606758.37</v>
      </c>
      <c r="AA87" s="67">
        <v>1598.23</v>
      </c>
      <c r="AB87" s="64">
        <v>28893.24</v>
      </c>
      <c r="AC87" s="66">
        <v>635651.64</v>
      </c>
      <c r="AD87" s="63">
        <v>585285.01</v>
      </c>
      <c r="AE87" s="67">
        <v>0</v>
      </c>
      <c r="AF87" s="64">
        <v>27284.720000000001</v>
      </c>
      <c r="AG87" s="66">
        <v>613800.31999999995</v>
      </c>
      <c r="AH87" s="63">
        <v>555445.12</v>
      </c>
      <c r="AI87" s="67">
        <v>20.14</v>
      </c>
      <c r="AJ87" s="63">
        <v>27548.959999999999</v>
      </c>
      <c r="AK87" s="66">
        <v>580685.78</v>
      </c>
      <c r="AL87" s="63">
        <v>670391.68999999994</v>
      </c>
      <c r="AM87" s="67">
        <v>0</v>
      </c>
      <c r="AN87" s="63">
        <v>31344.240000000002</v>
      </c>
      <c r="AO87" s="66">
        <v>702952.2</v>
      </c>
      <c r="AP87" s="63">
        <v>930922.02</v>
      </c>
      <c r="AQ87" s="67">
        <v>0</v>
      </c>
      <c r="AR87" s="63">
        <v>44360.660634</v>
      </c>
      <c r="AS87" s="66">
        <f t="shared" si="17"/>
        <v>975217.49530260009</v>
      </c>
      <c r="AT87" s="68"/>
      <c r="AU87" s="69"/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/>
      <c r="BC87" s="63"/>
      <c r="BD87" s="70">
        <f t="shared" si="20"/>
        <v>701661.49</v>
      </c>
      <c r="BE87" s="71">
        <f t="shared" si="18"/>
        <v>265.98</v>
      </c>
      <c r="BF87" s="72">
        <f t="shared" si="23"/>
        <v>520.02</v>
      </c>
      <c r="BG87" s="65">
        <f t="shared" si="19"/>
        <v>670157.5199999999</v>
      </c>
      <c r="BH87" s="73">
        <f t="shared" si="21"/>
        <v>1.6832511950327967E-3</v>
      </c>
      <c r="BI87" s="74">
        <f t="shared" si="22"/>
        <v>1.6832511950328E-3</v>
      </c>
    </row>
    <row r="88" spans="1:61" ht="15.75" customHeight="1" x14ac:dyDescent="0.25">
      <c r="A88" s="59">
        <v>1</v>
      </c>
      <c r="B88" s="60">
        <v>86</v>
      </c>
      <c r="C88" s="60">
        <v>14</v>
      </c>
      <c r="D88" s="61" t="s">
        <v>89</v>
      </c>
      <c r="E88" s="61" t="s">
        <v>164</v>
      </c>
      <c r="F88" s="62">
        <v>8031</v>
      </c>
      <c r="G88" s="63">
        <v>12</v>
      </c>
      <c r="H88" s="63">
        <v>1787510.83</v>
      </c>
      <c r="I88" s="64">
        <v>131084.19</v>
      </c>
      <c r="J88" s="65">
        <v>1855197.84</v>
      </c>
      <c r="K88" s="63">
        <v>1664622.17</v>
      </c>
      <c r="L88" s="64">
        <v>122072.35</v>
      </c>
      <c r="M88" s="65">
        <v>1727655.79</v>
      </c>
      <c r="N88" s="63">
        <v>1308094.81</v>
      </c>
      <c r="O88" s="64">
        <v>95927.07</v>
      </c>
      <c r="P88" s="65">
        <v>1357627.87</v>
      </c>
      <c r="Q88" s="63">
        <v>1424877.75</v>
      </c>
      <c r="R88" s="64">
        <v>105215.36</v>
      </c>
      <c r="S88" s="65">
        <v>1478021.88</v>
      </c>
      <c r="T88" s="63">
        <v>1249911.27</v>
      </c>
      <c r="U88" s="64">
        <v>92561.54</v>
      </c>
      <c r="V88" s="66">
        <v>1296231.7</v>
      </c>
      <c r="W88" s="63">
        <v>1541390.26</v>
      </c>
      <c r="X88" s="64">
        <v>114177.13</v>
      </c>
      <c r="Y88" s="66">
        <v>1598478.71</v>
      </c>
      <c r="Z88" s="63">
        <v>1773100.12</v>
      </c>
      <c r="AA88" s="67">
        <v>2877.92</v>
      </c>
      <c r="AB88" s="64">
        <v>131340.82999999999</v>
      </c>
      <c r="AC88" s="66">
        <v>1837776.88</v>
      </c>
      <c r="AD88" s="63">
        <v>1737600.62</v>
      </c>
      <c r="AE88" s="67">
        <v>895.05</v>
      </c>
      <c r="AF88" s="64">
        <v>100722.23</v>
      </c>
      <c r="AG88" s="66">
        <v>1834085.13</v>
      </c>
      <c r="AH88" s="63">
        <v>1565656.95</v>
      </c>
      <c r="AI88" s="67">
        <v>407.25</v>
      </c>
      <c r="AJ88" s="63">
        <v>74577.350000000006</v>
      </c>
      <c r="AK88" s="66">
        <v>1672228.73</v>
      </c>
      <c r="AL88" s="63">
        <v>1948460.77</v>
      </c>
      <c r="AM88" s="67">
        <v>407.73</v>
      </c>
      <c r="AN88" s="63">
        <v>92806.39</v>
      </c>
      <c r="AO88" s="66">
        <v>2083227.63</v>
      </c>
      <c r="AP88" s="63">
        <v>2376182.46</v>
      </c>
      <c r="AQ88" s="67">
        <v>367.23</v>
      </c>
      <c r="AR88" s="63">
        <v>113138.78970199999</v>
      </c>
      <c r="AS88" s="66">
        <f t="shared" si="17"/>
        <v>2542893.4275337602</v>
      </c>
      <c r="AT88" s="68"/>
      <c r="AU88" s="69"/>
      <c r="AV88" s="63">
        <v>10</v>
      </c>
      <c r="AW88" s="63">
        <v>8</v>
      </c>
      <c r="AX88" s="63">
        <v>12</v>
      </c>
      <c r="AY88" s="63">
        <v>24</v>
      </c>
      <c r="AZ88" s="63">
        <v>39</v>
      </c>
      <c r="BA88" s="63">
        <v>39</v>
      </c>
      <c r="BB88" s="63"/>
      <c r="BC88" s="63"/>
      <c r="BD88" s="70">
        <f t="shared" si="20"/>
        <v>1994042.36</v>
      </c>
      <c r="BE88" s="71">
        <f t="shared" si="18"/>
        <v>248.29</v>
      </c>
      <c r="BF88" s="72">
        <f>+$BJ$601</f>
        <v>508.08</v>
      </c>
      <c r="BG88" s="65">
        <f t="shared" si="19"/>
        <v>2086373.4899999998</v>
      </c>
      <c r="BH88" s="73">
        <f t="shared" si="21"/>
        <v>5.2403958256370042E-3</v>
      </c>
      <c r="BI88" s="74">
        <f t="shared" si="22"/>
        <v>5.2403958256369999E-3</v>
      </c>
    </row>
    <row r="89" spans="1:61" ht="15.75" customHeight="1" x14ac:dyDescent="0.25">
      <c r="A89" s="59">
        <v>1</v>
      </c>
      <c r="B89" s="60">
        <v>87</v>
      </c>
      <c r="C89" s="60">
        <v>17</v>
      </c>
      <c r="D89" s="61" t="s">
        <v>85</v>
      </c>
      <c r="E89" s="61" t="s">
        <v>165</v>
      </c>
      <c r="F89" s="62">
        <v>3465</v>
      </c>
      <c r="G89" s="63">
        <v>10</v>
      </c>
      <c r="H89" s="63">
        <v>364963.97</v>
      </c>
      <c r="I89" s="64">
        <v>33722.47</v>
      </c>
      <c r="J89" s="65">
        <v>364365.65</v>
      </c>
      <c r="K89" s="63">
        <v>367836.48</v>
      </c>
      <c r="L89" s="64">
        <v>34276.449999999997</v>
      </c>
      <c r="M89" s="65">
        <v>366916.03</v>
      </c>
      <c r="N89" s="63">
        <v>271784.17</v>
      </c>
      <c r="O89" s="64">
        <v>17730.38</v>
      </c>
      <c r="P89" s="65">
        <v>279459.17</v>
      </c>
      <c r="Q89" s="63">
        <v>319372.02</v>
      </c>
      <c r="R89" s="64">
        <v>20936.84</v>
      </c>
      <c r="S89" s="65">
        <v>328278.7</v>
      </c>
      <c r="T89" s="63">
        <v>336742.54</v>
      </c>
      <c r="U89" s="64">
        <v>22346.05</v>
      </c>
      <c r="V89" s="66">
        <v>345836.13</v>
      </c>
      <c r="W89" s="63">
        <v>413940.47999999998</v>
      </c>
      <c r="X89" s="64">
        <v>26873.01</v>
      </c>
      <c r="Y89" s="66">
        <v>425774.21</v>
      </c>
      <c r="Z89" s="63">
        <v>491245.76</v>
      </c>
      <c r="AA89" s="67">
        <v>4254.21</v>
      </c>
      <c r="AB89" s="64">
        <v>32137.74</v>
      </c>
      <c r="AC89" s="66">
        <v>526399.31999999995</v>
      </c>
      <c r="AD89" s="63">
        <v>443010.14</v>
      </c>
      <c r="AE89" s="67">
        <v>1733.09</v>
      </c>
      <c r="AF89" s="64">
        <v>26787.71</v>
      </c>
      <c r="AG89" s="66">
        <v>481998.4</v>
      </c>
      <c r="AH89" s="63">
        <v>494496.16</v>
      </c>
      <c r="AI89" s="67">
        <v>2345.5100000000002</v>
      </c>
      <c r="AJ89" s="63">
        <v>33845.089999999997</v>
      </c>
      <c r="AK89" s="66">
        <v>536985.01</v>
      </c>
      <c r="AL89" s="63">
        <v>534732.87</v>
      </c>
      <c r="AM89" s="67">
        <v>4194.3</v>
      </c>
      <c r="AN89" s="63">
        <v>34637.050000000003</v>
      </c>
      <c r="AO89" s="66">
        <v>580530.49</v>
      </c>
      <c r="AP89" s="63">
        <v>826808.55</v>
      </c>
      <c r="AQ89" s="67">
        <v>2949.17</v>
      </c>
      <c r="AR89" s="63">
        <v>53933.035082000002</v>
      </c>
      <c r="AS89" s="66">
        <f t="shared" si="17"/>
        <v>885241.87940980017</v>
      </c>
      <c r="AT89" s="68"/>
      <c r="AU89" s="69"/>
      <c r="AV89" s="63">
        <v>119</v>
      </c>
      <c r="AW89" s="63">
        <v>119</v>
      </c>
      <c r="AX89" s="63">
        <v>150</v>
      </c>
      <c r="AY89" s="63">
        <v>160</v>
      </c>
      <c r="AZ89" s="63">
        <v>175</v>
      </c>
      <c r="BA89" s="63">
        <v>175</v>
      </c>
      <c r="BB89" s="63"/>
      <c r="BC89" s="63"/>
      <c r="BD89" s="70">
        <f t="shared" si="20"/>
        <v>602231.02</v>
      </c>
      <c r="BE89" s="71">
        <f t="shared" si="18"/>
        <v>173.8</v>
      </c>
      <c r="BF89" s="72">
        <f t="shared" ref="BF89:BF95" si="24">+$BJ$600</f>
        <v>520.02</v>
      </c>
      <c r="BG89" s="65">
        <f t="shared" si="19"/>
        <v>1199652.2999999998</v>
      </c>
      <c r="BH89" s="73">
        <f t="shared" si="21"/>
        <v>3.0131963118146363E-3</v>
      </c>
      <c r="BI89" s="74">
        <f t="shared" si="22"/>
        <v>3.0131963118146402E-3</v>
      </c>
    </row>
    <row r="90" spans="1:61" ht="15.75" customHeight="1" x14ac:dyDescent="0.25">
      <c r="A90" s="59">
        <v>1</v>
      </c>
      <c r="B90" s="60">
        <v>88</v>
      </c>
      <c r="C90" s="60">
        <v>17</v>
      </c>
      <c r="D90" s="61" t="s">
        <v>85</v>
      </c>
      <c r="E90" s="61" t="s">
        <v>166</v>
      </c>
      <c r="F90" s="62">
        <v>3112</v>
      </c>
      <c r="G90" s="63">
        <v>10</v>
      </c>
      <c r="H90" s="63">
        <v>243320.68</v>
      </c>
      <c r="I90" s="64">
        <v>18313.060000000001</v>
      </c>
      <c r="J90" s="65">
        <v>247508.38</v>
      </c>
      <c r="K90" s="63">
        <v>226028.04</v>
      </c>
      <c r="L90" s="64">
        <v>18090.5</v>
      </c>
      <c r="M90" s="65">
        <v>228731.29</v>
      </c>
      <c r="N90" s="63">
        <v>136535.95000000001</v>
      </c>
      <c r="O90" s="64">
        <v>6458.85</v>
      </c>
      <c r="P90" s="65">
        <v>143084.79999999999</v>
      </c>
      <c r="Q90" s="63">
        <v>248245.79</v>
      </c>
      <c r="R90" s="64">
        <v>12806.45</v>
      </c>
      <c r="S90" s="65">
        <v>258983.27</v>
      </c>
      <c r="T90" s="63">
        <v>211626.67</v>
      </c>
      <c r="U90" s="64">
        <v>10865.15</v>
      </c>
      <c r="V90" s="66">
        <v>220837.68</v>
      </c>
      <c r="W90" s="63">
        <v>305712.26</v>
      </c>
      <c r="X90" s="64">
        <v>14557.73</v>
      </c>
      <c r="Y90" s="66">
        <v>320269.98</v>
      </c>
      <c r="Z90" s="63">
        <v>279326.52</v>
      </c>
      <c r="AA90" s="67">
        <v>11662.67</v>
      </c>
      <c r="AB90" s="64">
        <v>13301.27</v>
      </c>
      <c r="AC90" s="66">
        <v>322502.40000000002</v>
      </c>
      <c r="AD90" s="63">
        <v>269615.90999999997</v>
      </c>
      <c r="AE90" s="67">
        <v>5195.13</v>
      </c>
      <c r="AF90" s="64">
        <v>11573.92</v>
      </c>
      <c r="AG90" s="66">
        <v>319740.14</v>
      </c>
      <c r="AH90" s="63">
        <v>352854.32</v>
      </c>
      <c r="AI90" s="67">
        <v>7381.02</v>
      </c>
      <c r="AJ90" s="63">
        <v>18135.11</v>
      </c>
      <c r="AK90" s="66">
        <v>431682.59</v>
      </c>
      <c r="AL90" s="63">
        <v>415392.76</v>
      </c>
      <c r="AM90" s="67">
        <v>8218.15</v>
      </c>
      <c r="AN90" s="63">
        <v>20368.310000000001</v>
      </c>
      <c r="AO90" s="66">
        <v>497973.49</v>
      </c>
      <c r="AP90" s="63">
        <v>504332.25</v>
      </c>
      <c r="AQ90" s="67">
        <v>6771.78</v>
      </c>
      <c r="AR90" s="63">
        <v>24252.258037</v>
      </c>
      <c r="AS90" s="66">
        <f t="shared" si="17"/>
        <v>605387.38915930002</v>
      </c>
      <c r="AT90" s="68"/>
      <c r="AU90" s="69"/>
      <c r="AV90" s="63">
        <v>195</v>
      </c>
      <c r="AW90" s="63">
        <v>190</v>
      </c>
      <c r="AX90" s="63">
        <v>327</v>
      </c>
      <c r="AY90" s="63">
        <v>331</v>
      </c>
      <c r="AZ90" s="63">
        <v>387</v>
      </c>
      <c r="BA90" s="63">
        <v>373</v>
      </c>
      <c r="BB90" s="63"/>
      <c r="BC90" s="63"/>
      <c r="BD90" s="70">
        <f t="shared" si="20"/>
        <v>435457.2</v>
      </c>
      <c r="BE90" s="71">
        <f t="shared" si="18"/>
        <v>139.93</v>
      </c>
      <c r="BF90" s="72">
        <f t="shared" si="24"/>
        <v>520.02</v>
      </c>
      <c r="BG90" s="65">
        <f t="shared" si="19"/>
        <v>1182840.0799999998</v>
      </c>
      <c r="BH90" s="73">
        <f t="shared" si="21"/>
        <v>2.9709686435999238E-3</v>
      </c>
      <c r="BI90" s="74">
        <f t="shared" si="22"/>
        <v>2.9709686435999199E-3</v>
      </c>
    </row>
    <row r="91" spans="1:61" ht="15.75" customHeight="1" x14ac:dyDescent="0.25">
      <c r="A91" s="59">
        <v>1</v>
      </c>
      <c r="B91" s="60">
        <v>89</v>
      </c>
      <c r="C91" s="60">
        <v>20</v>
      </c>
      <c r="D91" s="61" t="s">
        <v>85</v>
      </c>
      <c r="E91" s="61" t="s">
        <v>167</v>
      </c>
      <c r="F91" s="62">
        <v>1197</v>
      </c>
      <c r="G91" s="63">
        <v>10</v>
      </c>
      <c r="H91" s="63">
        <v>200223.28</v>
      </c>
      <c r="I91" s="64">
        <v>0</v>
      </c>
      <c r="J91" s="65">
        <v>220245.6</v>
      </c>
      <c r="K91" s="63">
        <v>178931.88</v>
      </c>
      <c r="L91" s="64">
        <v>0</v>
      </c>
      <c r="M91" s="65">
        <v>196825.07</v>
      </c>
      <c r="N91" s="63">
        <v>155091.43</v>
      </c>
      <c r="O91" s="64">
        <v>0</v>
      </c>
      <c r="P91" s="65">
        <v>170600.57</v>
      </c>
      <c r="Q91" s="63">
        <v>175154.36</v>
      </c>
      <c r="R91" s="64">
        <v>0</v>
      </c>
      <c r="S91" s="65">
        <v>192669.8</v>
      </c>
      <c r="T91" s="63">
        <v>173783.55</v>
      </c>
      <c r="U91" s="64">
        <v>0</v>
      </c>
      <c r="V91" s="66">
        <v>191161.91</v>
      </c>
      <c r="W91" s="63">
        <v>192951.12</v>
      </c>
      <c r="X91" s="64">
        <v>0</v>
      </c>
      <c r="Y91" s="66">
        <v>212246.24</v>
      </c>
      <c r="Z91" s="63">
        <v>223341.36</v>
      </c>
      <c r="AA91" s="67">
        <v>682.6</v>
      </c>
      <c r="AB91" s="64">
        <v>0</v>
      </c>
      <c r="AC91" s="66">
        <v>245675.5</v>
      </c>
      <c r="AD91" s="63">
        <v>233362.39</v>
      </c>
      <c r="AE91" s="67">
        <v>188.83</v>
      </c>
      <c r="AF91" s="64">
        <v>0</v>
      </c>
      <c r="AG91" s="66">
        <v>256698.63</v>
      </c>
      <c r="AH91" s="63">
        <v>227961.03</v>
      </c>
      <c r="AI91" s="67">
        <v>0</v>
      </c>
      <c r="AJ91" s="63">
        <v>0</v>
      </c>
      <c r="AK91" s="66">
        <v>250757.13</v>
      </c>
      <c r="AL91" s="63">
        <v>229255.64</v>
      </c>
      <c r="AM91" s="67">
        <v>-66.78</v>
      </c>
      <c r="AN91" s="63">
        <v>0</v>
      </c>
      <c r="AO91" s="66">
        <v>252181.2</v>
      </c>
      <c r="AP91" s="63">
        <v>358990.03</v>
      </c>
      <c r="AQ91" s="67">
        <v>0</v>
      </c>
      <c r="AR91" s="63">
        <v>0</v>
      </c>
      <c r="AS91" s="66">
        <f t="shared" si="17"/>
        <v>394889.03300000005</v>
      </c>
      <c r="AT91" s="68"/>
      <c r="AU91" s="69"/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v>0</v>
      </c>
      <c r="BB91" s="63"/>
      <c r="BC91" s="63"/>
      <c r="BD91" s="70">
        <f t="shared" si="20"/>
        <v>280040.3</v>
      </c>
      <c r="BE91" s="71">
        <f t="shared" si="18"/>
        <v>233.95</v>
      </c>
      <c r="BF91" s="72">
        <f t="shared" si="24"/>
        <v>520.02</v>
      </c>
      <c r="BG91" s="65">
        <f t="shared" si="19"/>
        <v>342425.79</v>
      </c>
      <c r="BH91" s="73">
        <f t="shared" si="21"/>
        <v>8.6007931422980909E-4</v>
      </c>
      <c r="BI91" s="74">
        <f t="shared" si="22"/>
        <v>8.6007931422980898E-4</v>
      </c>
    </row>
    <row r="92" spans="1:61" ht="15.75" customHeight="1" x14ac:dyDescent="0.25">
      <c r="A92" s="59">
        <v>1</v>
      </c>
      <c r="B92" s="60">
        <v>90</v>
      </c>
      <c r="C92" s="60">
        <v>4</v>
      </c>
      <c r="D92" s="61" t="s">
        <v>85</v>
      </c>
      <c r="E92" s="61" t="s">
        <v>168</v>
      </c>
      <c r="F92" s="62">
        <v>2541</v>
      </c>
      <c r="G92" s="63">
        <v>10</v>
      </c>
      <c r="H92" s="63">
        <v>630390.48</v>
      </c>
      <c r="I92" s="64">
        <v>0</v>
      </c>
      <c r="J92" s="65">
        <v>693429.53</v>
      </c>
      <c r="K92" s="63">
        <v>567080.32999999996</v>
      </c>
      <c r="L92" s="64">
        <v>0</v>
      </c>
      <c r="M92" s="65">
        <v>623788.36</v>
      </c>
      <c r="N92" s="63">
        <v>505697.31</v>
      </c>
      <c r="O92" s="64">
        <v>0</v>
      </c>
      <c r="P92" s="65">
        <v>556267.04</v>
      </c>
      <c r="Q92" s="63">
        <v>529411.1</v>
      </c>
      <c r="R92" s="64">
        <v>0</v>
      </c>
      <c r="S92" s="65">
        <v>582352.21</v>
      </c>
      <c r="T92" s="63">
        <v>503219.16</v>
      </c>
      <c r="U92" s="64">
        <v>0</v>
      </c>
      <c r="V92" s="66">
        <v>553541.06999999995</v>
      </c>
      <c r="W92" s="63">
        <v>681009.14</v>
      </c>
      <c r="X92" s="64">
        <v>0</v>
      </c>
      <c r="Y92" s="66">
        <v>749110.05</v>
      </c>
      <c r="Z92" s="63">
        <v>646976.27</v>
      </c>
      <c r="AA92" s="67">
        <v>1775.37</v>
      </c>
      <c r="AB92" s="64">
        <v>0</v>
      </c>
      <c r="AC92" s="66">
        <v>713224.87</v>
      </c>
      <c r="AD92" s="63">
        <v>645132.64</v>
      </c>
      <c r="AE92" s="67">
        <v>214.48</v>
      </c>
      <c r="AF92" s="64">
        <v>0</v>
      </c>
      <c r="AG92" s="66">
        <v>711161.92</v>
      </c>
      <c r="AH92" s="63">
        <v>560089.75</v>
      </c>
      <c r="AI92" s="67">
        <v>132.85</v>
      </c>
      <c r="AJ92" s="63">
        <v>0</v>
      </c>
      <c r="AK92" s="66">
        <v>617266.55000000005</v>
      </c>
      <c r="AL92" s="63">
        <v>803214.35</v>
      </c>
      <c r="AM92" s="67">
        <v>209.97</v>
      </c>
      <c r="AN92" s="63">
        <v>0</v>
      </c>
      <c r="AO92" s="66">
        <v>884618.78</v>
      </c>
      <c r="AP92" s="63">
        <v>1006047.06</v>
      </c>
      <c r="AQ92" s="67">
        <v>159.28</v>
      </c>
      <c r="AR92" s="63">
        <v>0</v>
      </c>
      <c r="AS92" s="66">
        <f t="shared" si="17"/>
        <v>1107790.486</v>
      </c>
      <c r="AT92" s="68"/>
      <c r="AU92" s="69"/>
      <c r="AV92" s="63">
        <v>16</v>
      </c>
      <c r="AW92" s="63">
        <v>8</v>
      </c>
      <c r="AX92" s="63">
        <v>6</v>
      </c>
      <c r="AY92" s="63">
        <v>6</v>
      </c>
      <c r="AZ92" s="63">
        <v>6</v>
      </c>
      <c r="BA92" s="63">
        <v>6</v>
      </c>
      <c r="BB92" s="63"/>
      <c r="BC92" s="63"/>
      <c r="BD92" s="70">
        <f t="shared" si="20"/>
        <v>806812.52</v>
      </c>
      <c r="BE92" s="71">
        <f t="shared" si="18"/>
        <v>317.52</v>
      </c>
      <c r="BF92" s="72">
        <f t="shared" si="24"/>
        <v>520.02</v>
      </c>
      <c r="BG92" s="65">
        <f t="shared" si="19"/>
        <v>514552.5</v>
      </c>
      <c r="BH92" s="73">
        <f t="shared" si="21"/>
        <v>1.2924142230502961E-3</v>
      </c>
      <c r="BI92" s="74">
        <f t="shared" si="22"/>
        <v>1.2924142230503E-3</v>
      </c>
    </row>
    <row r="93" spans="1:61" ht="15.75" customHeight="1" x14ac:dyDescent="0.25">
      <c r="A93" s="59">
        <v>1</v>
      </c>
      <c r="B93" s="60">
        <v>91</v>
      </c>
      <c r="C93" s="60">
        <v>14</v>
      </c>
      <c r="D93" s="61" t="s">
        <v>85</v>
      </c>
      <c r="E93" s="61" t="s">
        <v>169</v>
      </c>
      <c r="F93" s="62">
        <v>1949</v>
      </c>
      <c r="G93" s="63">
        <v>10</v>
      </c>
      <c r="H93" s="63">
        <v>168223.1</v>
      </c>
      <c r="I93" s="64">
        <v>7178.76</v>
      </c>
      <c r="J93" s="65">
        <v>177148.78</v>
      </c>
      <c r="K93" s="63">
        <v>135228.78</v>
      </c>
      <c r="L93" s="64">
        <v>6566.09</v>
      </c>
      <c r="M93" s="65">
        <v>141528.95000000001</v>
      </c>
      <c r="N93" s="63">
        <v>185143.15</v>
      </c>
      <c r="O93" s="64">
        <v>3593.93</v>
      </c>
      <c r="P93" s="65">
        <v>199704.15</v>
      </c>
      <c r="Q93" s="63">
        <v>248848.42</v>
      </c>
      <c r="R93" s="64">
        <v>4863.95</v>
      </c>
      <c r="S93" s="65">
        <v>268382.90999999997</v>
      </c>
      <c r="T93" s="63">
        <v>204455.75</v>
      </c>
      <c r="U93" s="64">
        <v>4011.66</v>
      </c>
      <c r="V93" s="66">
        <v>220488.51</v>
      </c>
      <c r="W93" s="63">
        <v>290378.32</v>
      </c>
      <c r="X93" s="64">
        <v>5693.7</v>
      </c>
      <c r="Y93" s="66">
        <v>313153.09000000003</v>
      </c>
      <c r="Z93" s="63">
        <v>217556.35</v>
      </c>
      <c r="AA93" s="67">
        <v>1049.54</v>
      </c>
      <c r="AB93" s="64">
        <v>4265.82</v>
      </c>
      <c r="AC93" s="66">
        <v>241348.83</v>
      </c>
      <c r="AD93" s="63">
        <v>238266.2</v>
      </c>
      <c r="AE93" s="67">
        <v>480.88</v>
      </c>
      <c r="AF93" s="64">
        <v>4555.26</v>
      </c>
      <c r="AG93" s="66">
        <v>262684.87</v>
      </c>
      <c r="AH93" s="63">
        <v>222042.7</v>
      </c>
      <c r="AI93" s="67">
        <v>1446.9</v>
      </c>
      <c r="AJ93" s="63">
        <v>4354.55</v>
      </c>
      <c r="AK93" s="66">
        <v>244435.15</v>
      </c>
      <c r="AL93" s="63">
        <v>265873.56</v>
      </c>
      <c r="AM93" s="67">
        <v>907.47</v>
      </c>
      <c r="AN93" s="63">
        <v>5213.25</v>
      </c>
      <c r="AO93" s="66">
        <v>294487.83</v>
      </c>
      <c r="AP93" s="63">
        <v>410737.61</v>
      </c>
      <c r="AQ93" s="67">
        <v>1137.68</v>
      </c>
      <c r="AR93" s="63">
        <v>8058.3205189999999</v>
      </c>
      <c r="AS93" s="66">
        <f t="shared" si="17"/>
        <v>452426.18242910004</v>
      </c>
      <c r="AT93" s="68"/>
      <c r="AU93" s="69"/>
      <c r="AV93" s="63">
        <v>36</v>
      </c>
      <c r="AW93" s="63">
        <v>28</v>
      </c>
      <c r="AX93" s="63">
        <v>30</v>
      </c>
      <c r="AY93" s="63">
        <v>40</v>
      </c>
      <c r="AZ93" s="63">
        <v>49</v>
      </c>
      <c r="BA93" s="63">
        <v>49</v>
      </c>
      <c r="BB93" s="63"/>
      <c r="BC93" s="63"/>
      <c r="BD93" s="70">
        <f t="shared" si="20"/>
        <v>299076.57</v>
      </c>
      <c r="BE93" s="71">
        <f t="shared" si="18"/>
        <v>153.44999999999999</v>
      </c>
      <c r="BF93" s="72">
        <f t="shared" si="24"/>
        <v>520.02</v>
      </c>
      <c r="BG93" s="65">
        <f t="shared" si="19"/>
        <v>714444.92999999993</v>
      </c>
      <c r="BH93" s="73">
        <f t="shared" si="21"/>
        <v>1.7944889765731838E-3</v>
      </c>
      <c r="BI93" s="74">
        <f t="shared" si="22"/>
        <v>1.7944889765731801E-3</v>
      </c>
    </row>
    <row r="94" spans="1:61" ht="15.75" customHeight="1" x14ac:dyDescent="0.25">
      <c r="A94" s="59">
        <v>1</v>
      </c>
      <c r="B94" s="60">
        <v>92</v>
      </c>
      <c r="C94" s="60">
        <v>16</v>
      </c>
      <c r="D94" s="61" t="s">
        <v>85</v>
      </c>
      <c r="E94" s="61" t="s">
        <v>170</v>
      </c>
      <c r="F94" s="62">
        <v>3662</v>
      </c>
      <c r="G94" s="63">
        <v>10</v>
      </c>
      <c r="H94" s="63">
        <v>463328.05</v>
      </c>
      <c r="I94" s="64">
        <v>26371.81</v>
      </c>
      <c r="J94" s="65">
        <v>480651.87</v>
      </c>
      <c r="K94" s="63">
        <v>334538.71999999997</v>
      </c>
      <c r="L94" s="64">
        <v>22451.19</v>
      </c>
      <c r="M94" s="65">
        <v>343296.29</v>
      </c>
      <c r="N94" s="63">
        <v>234584.26</v>
      </c>
      <c r="O94" s="64">
        <v>11058.9</v>
      </c>
      <c r="P94" s="65">
        <v>245877.9</v>
      </c>
      <c r="Q94" s="63">
        <v>277951.09999999998</v>
      </c>
      <c r="R94" s="64">
        <v>13403.78</v>
      </c>
      <c r="S94" s="65">
        <v>291002.05</v>
      </c>
      <c r="T94" s="63">
        <v>207221.18</v>
      </c>
      <c r="U94" s="64">
        <v>10063.540000000001</v>
      </c>
      <c r="V94" s="66">
        <v>216873.4</v>
      </c>
      <c r="W94" s="63">
        <v>331356.06</v>
      </c>
      <c r="X94" s="64">
        <v>15778.87</v>
      </c>
      <c r="Y94" s="66">
        <v>347134.91</v>
      </c>
      <c r="Z94" s="63">
        <v>429346.18</v>
      </c>
      <c r="AA94" s="67">
        <v>1312.77</v>
      </c>
      <c r="AB94" s="64">
        <v>20445.060000000001</v>
      </c>
      <c r="AC94" s="66">
        <v>449791.24</v>
      </c>
      <c r="AD94" s="63">
        <v>334453.71999999997</v>
      </c>
      <c r="AE94" s="67">
        <v>922.66</v>
      </c>
      <c r="AF94" s="64">
        <v>15908.93</v>
      </c>
      <c r="AG94" s="66">
        <v>350399.28</v>
      </c>
      <c r="AH94" s="63">
        <v>412950.5</v>
      </c>
      <c r="AI94" s="67">
        <v>528.09</v>
      </c>
      <c r="AJ94" s="63">
        <v>19657.560000000001</v>
      </c>
      <c r="AK94" s="66">
        <v>432622.24</v>
      </c>
      <c r="AL94" s="63">
        <v>575199.78</v>
      </c>
      <c r="AM94" s="67">
        <v>0</v>
      </c>
      <c r="AN94" s="63">
        <v>27390.42</v>
      </c>
      <c r="AO94" s="66">
        <v>602590.30000000005</v>
      </c>
      <c r="AP94" s="63">
        <v>729596.2</v>
      </c>
      <c r="AQ94" s="67">
        <v>6.11</v>
      </c>
      <c r="AR94" s="63">
        <v>34742.662173999997</v>
      </c>
      <c r="AS94" s="66">
        <f t="shared" si="17"/>
        <v>764338.89160860004</v>
      </c>
      <c r="AT94" s="68"/>
      <c r="AU94" s="69"/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v>0</v>
      </c>
      <c r="BB94" s="63"/>
      <c r="BC94" s="63"/>
      <c r="BD94" s="70">
        <f t="shared" si="20"/>
        <v>519948.39</v>
      </c>
      <c r="BE94" s="71">
        <f t="shared" si="18"/>
        <v>141.97999999999999</v>
      </c>
      <c r="BF94" s="72">
        <f t="shared" si="24"/>
        <v>520.02</v>
      </c>
      <c r="BG94" s="65">
        <f t="shared" si="19"/>
        <v>1384382.48</v>
      </c>
      <c r="BH94" s="73">
        <f t="shared" si="21"/>
        <v>3.4771876675239984E-3</v>
      </c>
      <c r="BI94" s="74">
        <f t="shared" si="22"/>
        <v>3.4771876675240001E-3</v>
      </c>
    </row>
    <row r="95" spans="1:61" ht="15.75" customHeight="1" x14ac:dyDescent="0.25">
      <c r="A95" s="59">
        <v>1</v>
      </c>
      <c r="B95" s="60">
        <v>94</v>
      </c>
      <c r="C95" s="60">
        <v>14</v>
      </c>
      <c r="D95" s="61" t="s">
        <v>85</v>
      </c>
      <c r="E95" s="61" t="s">
        <v>171</v>
      </c>
      <c r="F95" s="62">
        <v>2126</v>
      </c>
      <c r="G95" s="63">
        <v>10</v>
      </c>
      <c r="H95" s="63">
        <v>165999.97</v>
      </c>
      <c r="I95" s="64">
        <v>0</v>
      </c>
      <c r="J95" s="65">
        <v>182599.97</v>
      </c>
      <c r="K95" s="63">
        <v>122896.1</v>
      </c>
      <c r="L95" s="64">
        <v>0</v>
      </c>
      <c r="M95" s="65">
        <v>135185.71</v>
      </c>
      <c r="N95" s="63">
        <v>79462.95</v>
      </c>
      <c r="O95" s="64">
        <v>0</v>
      </c>
      <c r="P95" s="65">
        <v>87409.24</v>
      </c>
      <c r="Q95" s="63">
        <v>110562.44</v>
      </c>
      <c r="R95" s="64">
        <v>0</v>
      </c>
      <c r="S95" s="65">
        <v>121618.68</v>
      </c>
      <c r="T95" s="63">
        <v>30496.74</v>
      </c>
      <c r="U95" s="64">
        <v>0</v>
      </c>
      <c r="V95" s="66">
        <v>33546.410000000003</v>
      </c>
      <c r="W95" s="63">
        <v>123447.63</v>
      </c>
      <c r="X95" s="64">
        <v>0</v>
      </c>
      <c r="Y95" s="66">
        <v>135792.39000000001</v>
      </c>
      <c r="Z95" s="63">
        <v>160427.38</v>
      </c>
      <c r="AA95" s="67">
        <v>238.9</v>
      </c>
      <c r="AB95" s="64">
        <v>0</v>
      </c>
      <c r="AC95" s="66">
        <v>176645.31</v>
      </c>
      <c r="AD95" s="63">
        <v>136928.24</v>
      </c>
      <c r="AE95" s="67">
        <v>25.42</v>
      </c>
      <c r="AF95" s="64">
        <v>0</v>
      </c>
      <c r="AG95" s="66">
        <v>151031.09</v>
      </c>
      <c r="AH95" s="63">
        <v>214042.33</v>
      </c>
      <c r="AI95" s="67">
        <v>55.56</v>
      </c>
      <c r="AJ95" s="63">
        <v>0</v>
      </c>
      <c r="AK95" s="66">
        <v>236261.41</v>
      </c>
      <c r="AL95" s="63">
        <v>205659.37</v>
      </c>
      <c r="AM95" s="67">
        <v>133.35</v>
      </c>
      <c r="AN95" s="63">
        <v>0</v>
      </c>
      <c r="AO95" s="66">
        <v>226954.59</v>
      </c>
      <c r="AP95" s="63">
        <v>313594.83</v>
      </c>
      <c r="AQ95" s="67">
        <v>216.45</v>
      </c>
      <c r="AR95" s="63">
        <v>0</v>
      </c>
      <c r="AS95" s="66">
        <f t="shared" si="17"/>
        <v>346468.12200000003</v>
      </c>
      <c r="AT95" s="68"/>
      <c r="AU95" s="69"/>
      <c r="AV95" s="63">
        <v>2</v>
      </c>
      <c r="AW95" s="63">
        <v>2</v>
      </c>
      <c r="AX95" s="63">
        <v>4</v>
      </c>
      <c r="AY95" s="63">
        <v>4</v>
      </c>
      <c r="AZ95" s="63">
        <v>8</v>
      </c>
      <c r="BA95" s="63">
        <v>8</v>
      </c>
      <c r="BB95" s="63"/>
      <c r="BC95" s="63"/>
      <c r="BD95" s="70">
        <f t="shared" si="20"/>
        <v>227472.1</v>
      </c>
      <c r="BE95" s="71">
        <f t="shared" si="18"/>
        <v>107</v>
      </c>
      <c r="BF95" s="72">
        <f t="shared" si="24"/>
        <v>520.02</v>
      </c>
      <c r="BG95" s="65">
        <f t="shared" si="19"/>
        <v>878080.52</v>
      </c>
      <c r="BH95" s="73">
        <f t="shared" si="21"/>
        <v>2.2054965295696745E-3</v>
      </c>
      <c r="BI95" s="74">
        <f t="shared" si="22"/>
        <v>2.2054965295696702E-3</v>
      </c>
    </row>
    <row r="96" spans="1:61" ht="15.75" customHeight="1" x14ac:dyDescent="0.25">
      <c r="A96" s="59">
        <v>1</v>
      </c>
      <c r="B96" s="60">
        <v>95</v>
      </c>
      <c r="C96" s="60">
        <v>15</v>
      </c>
      <c r="D96" s="61" t="s">
        <v>89</v>
      </c>
      <c r="E96" s="61" t="s">
        <v>172</v>
      </c>
      <c r="F96" s="62">
        <v>6276</v>
      </c>
      <c r="G96" s="63">
        <v>12</v>
      </c>
      <c r="H96" s="63">
        <v>1007261.32</v>
      </c>
      <c r="I96" s="64">
        <v>80222.87</v>
      </c>
      <c r="J96" s="65">
        <v>1038283.06</v>
      </c>
      <c r="K96" s="63">
        <v>1030988.33</v>
      </c>
      <c r="L96" s="64">
        <v>81291.91</v>
      </c>
      <c r="M96" s="65">
        <v>1063659.99</v>
      </c>
      <c r="N96" s="63">
        <v>959551.35</v>
      </c>
      <c r="O96" s="64">
        <v>45235.64</v>
      </c>
      <c r="P96" s="65">
        <v>1024033.59</v>
      </c>
      <c r="Q96" s="63">
        <v>1162081.1000000001</v>
      </c>
      <c r="R96" s="64">
        <v>55347.68</v>
      </c>
      <c r="S96" s="65">
        <v>1239541.43</v>
      </c>
      <c r="T96" s="63">
        <v>1011621.5</v>
      </c>
      <c r="U96" s="64">
        <v>48278.1</v>
      </c>
      <c r="V96" s="66">
        <v>1078944.6000000001</v>
      </c>
      <c r="W96" s="63">
        <v>1493959.13</v>
      </c>
      <c r="X96" s="64">
        <v>71141.3</v>
      </c>
      <c r="Y96" s="66">
        <v>1593555.97</v>
      </c>
      <c r="Z96" s="63">
        <v>1619115.54</v>
      </c>
      <c r="AA96" s="67">
        <v>14534.63</v>
      </c>
      <c r="AB96" s="64">
        <v>77101.16</v>
      </c>
      <c r="AC96" s="66">
        <v>1771203.36</v>
      </c>
      <c r="AD96" s="63">
        <v>1715030.94</v>
      </c>
      <c r="AE96" s="67">
        <v>11868.7</v>
      </c>
      <c r="AF96" s="64">
        <v>83163.72</v>
      </c>
      <c r="AG96" s="66">
        <v>1883520.38</v>
      </c>
      <c r="AH96" s="63">
        <v>1489898.61</v>
      </c>
      <c r="AI96" s="67">
        <v>6369.76</v>
      </c>
      <c r="AJ96" s="63">
        <v>70947.59</v>
      </c>
      <c r="AK96" s="66">
        <v>1672841.55</v>
      </c>
      <c r="AL96" s="63">
        <v>1675625.31</v>
      </c>
      <c r="AM96" s="67">
        <v>8547.4500000000007</v>
      </c>
      <c r="AN96" s="63">
        <v>79791.72</v>
      </c>
      <c r="AO96" s="66">
        <v>1872078.62</v>
      </c>
      <c r="AP96" s="63">
        <v>2490825.59</v>
      </c>
      <c r="AQ96" s="67">
        <v>11595.95</v>
      </c>
      <c r="AR96" s="63">
        <v>118658.16437499999</v>
      </c>
      <c r="AS96" s="66">
        <f t="shared" si="17"/>
        <v>2745291.2206999995</v>
      </c>
      <c r="AT96" s="68"/>
      <c r="AU96" s="69"/>
      <c r="AV96" s="63">
        <v>271</v>
      </c>
      <c r="AW96" s="63">
        <v>310</v>
      </c>
      <c r="AX96" s="63">
        <v>407</v>
      </c>
      <c r="AY96" s="63">
        <v>423</v>
      </c>
      <c r="AZ96" s="63">
        <v>455</v>
      </c>
      <c r="BA96" s="63">
        <v>455</v>
      </c>
      <c r="BB96" s="63"/>
      <c r="BC96" s="63"/>
      <c r="BD96" s="70">
        <f t="shared" si="20"/>
        <v>1988987.03</v>
      </c>
      <c r="BE96" s="71">
        <f t="shared" si="18"/>
        <v>316.92</v>
      </c>
      <c r="BF96" s="72">
        <f>+$BJ$601</f>
        <v>508.08</v>
      </c>
      <c r="BG96" s="65">
        <f t="shared" si="19"/>
        <v>1199720.1599999999</v>
      </c>
      <c r="BH96" s="73">
        <f t="shared" si="21"/>
        <v>3.013366757452693E-3</v>
      </c>
      <c r="BI96" s="74">
        <f t="shared" si="22"/>
        <v>3.0133667574526899E-3</v>
      </c>
    </row>
    <row r="97" spans="1:61" ht="15.75" customHeight="1" x14ac:dyDescent="0.25">
      <c r="A97" s="59">
        <v>1</v>
      </c>
      <c r="B97" s="60">
        <v>96</v>
      </c>
      <c r="C97" s="60">
        <v>6</v>
      </c>
      <c r="D97" s="61" t="s">
        <v>85</v>
      </c>
      <c r="E97" s="61" t="s">
        <v>173</v>
      </c>
      <c r="F97" s="62">
        <v>1533</v>
      </c>
      <c r="G97" s="63">
        <v>10</v>
      </c>
      <c r="H97" s="63">
        <v>340192.17</v>
      </c>
      <c r="I97" s="64">
        <v>0</v>
      </c>
      <c r="J97" s="65">
        <v>374211.39</v>
      </c>
      <c r="K97" s="63">
        <v>291961.24</v>
      </c>
      <c r="L97" s="64">
        <v>0</v>
      </c>
      <c r="M97" s="65">
        <v>321157.37</v>
      </c>
      <c r="N97" s="63">
        <v>190942.83</v>
      </c>
      <c r="O97" s="64">
        <v>0</v>
      </c>
      <c r="P97" s="65">
        <v>210037.11</v>
      </c>
      <c r="Q97" s="63">
        <v>174876.54</v>
      </c>
      <c r="R97" s="64">
        <v>0</v>
      </c>
      <c r="S97" s="65">
        <v>192364.19</v>
      </c>
      <c r="T97" s="63">
        <v>196551.74</v>
      </c>
      <c r="U97" s="64">
        <v>0</v>
      </c>
      <c r="V97" s="66">
        <v>216206.91</v>
      </c>
      <c r="W97" s="63">
        <v>451345.06</v>
      </c>
      <c r="X97" s="64">
        <v>0</v>
      </c>
      <c r="Y97" s="66">
        <v>496479.57</v>
      </c>
      <c r="Z97" s="63">
        <v>355995.48</v>
      </c>
      <c r="AA97" s="67">
        <v>430.39</v>
      </c>
      <c r="AB97" s="64">
        <v>0</v>
      </c>
      <c r="AC97" s="66">
        <v>391595.02</v>
      </c>
      <c r="AD97" s="63">
        <v>363250.11</v>
      </c>
      <c r="AE97" s="67">
        <v>139.61000000000001</v>
      </c>
      <c r="AF97" s="64">
        <v>0</v>
      </c>
      <c r="AG97" s="66">
        <v>399575.12</v>
      </c>
      <c r="AH97" s="63">
        <v>363962.91</v>
      </c>
      <c r="AI97" s="67">
        <v>0</v>
      </c>
      <c r="AJ97" s="63">
        <v>0</v>
      </c>
      <c r="AK97" s="66">
        <v>400359.21</v>
      </c>
      <c r="AL97" s="63">
        <v>468417.83</v>
      </c>
      <c r="AM97" s="67">
        <v>0</v>
      </c>
      <c r="AN97" s="63">
        <v>0</v>
      </c>
      <c r="AO97" s="66">
        <v>515259.61</v>
      </c>
      <c r="AP97" s="63">
        <v>598785.99</v>
      </c>
      <c r="AQ97" s="67">
        <v>0</v>
      </c>
      <c r="AR97" s="63">
        <v>0</v>
      </c>
      <c r="AS97" s="66">
        <f t="shared" si="17"/>
        <v>658664.58900000004</v>
      </c>
      <c r="AT97" s="68"/>
      <c r="AU97" s="69"/>
      <c r="AV97" s="63">
        <v>0</v>
      </c>
      <c r="AW97" s="63">
        <v>0</v>
      </c>
      <c r="AX97" s="63">
        <v>0</v>
      </c>
      <c r="AY97" s="63">
        <v>0</v>
      </c>
      <c r="AZ97" s="63">
        <v>0</v>
      </c>
      <c r="BA97" s="63">
        <v>0</v>
      </c>
      <c r="BB97" s="63"/>
      <c r="BC97" s="63"/>
      <c r="BD97" s="70">
        <f t="shared" si="20"/>
        <v>473090.71</v>
      </c>
      <c r="BE97" s="71">
        <f t="shared" si="18"/>
        <v>308.60000000000002</v>
      </c>
      <c r="BF97" s="72">
        <f t="shared" ref="BF97:BF98" si="25">+$BJ$600</f>
        <v>520.02</v>
      </c>
      <c r="BG97" s="65">
        <f t="shared" si="19"/>
        <v>324106.85999999993</v>
      </c>
      <c r="BH97" s="73">
        <f t="shared" si="21"/>
        <v>8.1406720529425276E-4</v>
      </c>
      <c r="BI97" s="74">
        <f t="shared" si="22"/>
        <v>8.1406720529425298E-4</v>
      </c>
    </row>
    <row r="98" spans="1:61" ht="15.75" customHeight="1" x14ac:dyDescent="0.25">
      <c r="A98" s="59">
        <v>1</v>
      </c>
      <c r="B98" s="60">
        <v>97</v>
      </c>
      <c r="C98" s="60">
        <v>1</v>
      </c>
      <c r="D98" s="61" t="s">
        <v>85</v>
      </c>
      <c r="E98" s="61" t="s">
        <v>174</v>
      </c>
      <c r="F98" s="62">
        <v>4520</v>
      </c>
      <c r="G98" s="63">
        <v>10</v>
      </c>
      <c r="H98" s="63">
        <v>618007.64</v>
      </c>
      <c r="I98" s="64">
        <v>34631.78</v>
      </c>
      <c r="J98" s="65">
        <v>641713.44999999995</v>
      </c>
      <c r="K98" s="63">
        <v>583230.59</v>
      </c>
      <c r="L98" s="64">
        <v>32682.95</v>
      </c>
      <c r="M98" s="65">
        <v>605602.4</v>
      </c>
      <c r="N98" s="63">
        <v>468145.45</v>
      </c>
      <c r="O98" s="64">
        <v>26233.94</v>
      </c>
      <c r="P98" s="65">
        <v>486102.66</v>
      </c>
      <c r="Q98" s="63">
        <v>507583.95</v>
      </c>
      <c r="R98" s="64">
        <v>28669.41</v>
      </c>
      <c r="S98" s="65">
        <v>526805.99</v>
      </c>
      <c r="T98" s="63">
        <v>445102.42</v>
      </c>
      <c r="U98" s="64">
        <v>25234.36</v>
      </c>
      <c r="V98" s="66">
        <v>461854.86</v>
      </c>
      <c r="W98" s="63">
        <v>590881.06999999995</v>
      </c>
      <c r="X98" s="64">
        <v>33446.14</v>
      </c>
      <c r="Y98" s="66">
        <v>613178.43000000005</v>
      </c>
      <c r="Z98" s="63">
        <v>652954.21</v>
      </c>
      <c r="AA98" s="67">
        <v>936.33</v>
      </c>
      <c r="AB98" s="64">
        <v>36959.71</v>
      </c>
      <c r="AC98" s="66">
        <v>678753.92</v>
      </c>
      <c r="AD98" s="63">
        <v>769658.61</v>
      </c>
      <c r="AE98" s="67">
        <v>438.9</v>
      </c>
      <c r="AF98" s="64">
        <v>42810.32</v>
      </c>
      <c r="AG98" s="66">
        <v>801240.25</v>
      </c>
      <c r="AH98" s="63">
        <v>778146.47</v>
      </c>
      <c r="AI98" s="67">
        <v>557.79999999999995</v>
      </c>
      <c r="AJ98" s="63">
        <v>44818.239999999998</v>
      </c>
      <c r="AK98" s="66">
        <v>808237.4</v>
      </c>
      <c r="AL98" s="63">
        <v>944146.88</v>
      </c>
      <c r="AM98" s="67">
        <v>304.51</v>
      </c>
      <c r="AN98" s="63">
        <v>52939.59</v>
      </c>
      <c r="AO98" s="66">
        <v>982182.99</v>
      </c>
      <c r="AP98" s="63">
        <v>1336384.8600000001</v>
      </c>
      <c r="AQ98" s="67">
        <v>592.28</v>
      </c>
      <c r="AR98" s="63">
        <v>75386.230500000005</v>
      </c>
      <c r="AS98" s="66">
        <f t="shared" si="17"/>
        <v>1387098.4924500003</v>
      </c>
      <c r="AT98" s="68"/>
      <c r="AU98" s="69"/>
      <c r="AV98" s="63">
        <v>10</v>
      </c>
      <c r="AW98" s="63">
        <v>10</v>
      </c>
      <c r="AX98" s="63">
        <v>10</v>
      </c>
      <c r="AY98" s="63">
        <v>10</v>
      </c>
      <c r="AZ98" s="63">
        <v>0</v>
      </c>
      <c r="BA98" s="63">
        <v>0</v>
      </c>
      <c r="BB98" s="63"/>
      <c r="BC98" s="63"/>
      <c r="BD98" s="70">
        <f t="shared" si="20"/>
        <v>931502.61</v>
      </c>
      <c r="BE98" s="71">
        <f t="shared" si="18"/>
        <v>206.08</v>
      </c>
      <c r="BF98" s="72">
        <f t="shared" si="25"/>
        <v>520.02</v>
      </c>
      <c r="BG98" s="65">
        <f t="shared" si="19"/>
        <v>1419008.7999999998</v>
      </c>
      <c r="BH98" s="73">
        <f t="shared" si="21"/>
        <v>3.5641594506945992E-3</v>
      </c>
      <c r="BI98" s="74">
        <f t="shared" si="22"/>
        <v>3.5641594506946E-3</v>
      </c>
    </row>
    <row r="99" spans="1:61" ht="15.75" customHeight="1" x14ac:dyDescent="0.25">
      <c r="A99" s="59">
        <v>1</v>
      </c>
      <c r="B99" s="60">
        <v>98</v>
      </c>
      <c r="C99" s="60">
        <v>19</v>
      </c>
      <c r="D99" s="61" t="s">
        <v>89</v>
      </c>
      <c r="E99" s="61" t="s">
        <v>175</v>
      </c>
      <c r="F99" s="62">
        <v>41562</v>
      </c>
      <c r="G99" s="63">
        <v>15</v>
      </c>
      <c r="H99" s="63">
        <v>22332330.48</v>
      </c>
      <c r="I99" s="64">
        <v>2221871.19</v>
      </c>
      <c r="J99" s="65">
        <v>23127028.18</v>
      </c>
      <c r="K99" s="63">
        <v>22929294.510000002</v>
      </c>
      <c r="L99" s="64">
        <v>2231965.02</v>
      </c>
      <c r="M99" s="65">
        <v>23801928.920000002</v>
      </c>
      <c r="N99" s="63">
        <v>22040079.890000001</v>
      </c>
      <c r="O99" s="64">
        <v>1983586.98</v>
      </c>
      <c r="P99" s="65">
        <v>23064966.84</v>
      </c>
      <c r="Q99" s="63">
        <v>24402905.789999999</v>
      </c>
      <c r="R99" s="64">
        <v>2208617.73</v>
      </c>
      <c r="S99" s="65">
        <v>25523431.260000002</v>
      </c>
      <c r="T99" s="63">
        <v>23798315.949999999</v>
      </c>
      <c r="U99" s="64">
        <v>2155579.1800000002</v>
      </c>
      <c r="V99" s="66">
        <v>24889147.289999999</v>
      </c>
      <c r="W99" s="63">
        <v>27059450.190000001</v>
      </c>
      <c r="X99" s="64">
        <v>2459949.02</v>
      </c>
      <c r="Y99" s="66">
        <v>28289426.350000001</v>
      </c>
      <c r="Z99" s="63">
        <v>29014666.530000001</v>
      </c>
      <c r="AA99" s="67">
        <v>1312337.6399999999</v>
      </c>
      <c r="AB99" s="64">
        <v>2637695.88</v>
      </c>
      <c r="AC99" s="66">
        <v>32112233.609999999</v>
      </c>
      <c r="AD99" s="63">
        <v>21309585.739999998</v>
      </c>
      <c r="AE99" s="67">
        <v>894937.54</v>
      </c>
      <c r="AF99" s="64">
        <v>1961641.51</v>
      </c>
      <c r="AG99" s="66">
        <v>24642110.390000001</v>
      </c>
      <c r="AH99" s="63">
        <v>18446624.18</v>
      </c>
      <c r="AI99" s="67">
        <v>1649072.85</v>
      </c>
      <c r="AJ99" s="63">
        <v>1676968.79</v>
      </c>
      <c r="AK99" s="66">
        <v>20769985.870000001</v>
      </c>
      <c r="AL99" s="63">
        <v>26267428.93</v>
      </c>
      <c r="AM99" s="67">
        <v>1775718.79</v>
      </c>
      <c r="AN99" s="63">
        <v>2387952.2799999998</v>
      </c>
      <c r="AO99" s="66">
        <v>28982192.32</v>
      </c>
      <c r="AP99" s="63">
        <v>34846097.460000001</v>
      </c>
      <c r="AQ99" s="67">
        <v>1891515.73</v>
      </c>
      <c r="AR99" s="63">
        <v>3167832.7117070002</v>
      </c>
      <c r="AS99" s="66">
        <f t="shared" si="17"/>
        <v>38211108.073036946</v>
      </c>
      <c r="AT99" s="68"/>
      <c r="AU99" s="69"/>
      <c r="AV99" s="63">
        <v>14361</v>
      </c>
      <c r="AW99" s="63">
        <v>14943</v>
      </c>
      <c r="AX99" s="63">
        <v>14769</v>
      </c>
      <c r="AY99" s="63">
        <v>15562</v>
      </c>
      <c r="AZ99" s="63">
        <v>17281</v>
      </c>
      <c r="BA99" s="63">
        <v>17239</v>
      </c>
      <c r="BB99" s="63"/>
      <c r="BC99" s="63"/>
      <c r="BD99" s="70">
        <f t="shared" si="20"/>
        <v>28943526.050000001</v>
      </c>
      <c r="BE99" s="71">
        <f t="shared" si="18"/>
        <v>696.39</v>
      </c>
      <c r="BF99" s="72">
        <f t="shared" ref="BF99:BF100" si="26">+$BJ$601</f>
        <v>508.08</v>
      </c>
      <c r="BG99" s="65">
        <f t="shared" si="19"/>
        <v>0</v>
      </c>
      <c r="BH99" s="73">
        <f t="shared" si="21"/>
        <v>0</v>
      </c>
      <c r="BI99" s="74">
        <f t="shared" si="22"/>
        <v>0</v>
      </c>
    </row>
    <row r="100" spans="1:61" ht="15.75" customHeight="1" x14ac:dyDescent="0.25">
      <c r="A100" s="59">
        <v>1</v>
      </c>
      <c r="B100" s="60">
        <v>99</v>
      </c>
      <c r="C100" s="60">
        <v>4</v>
      </c>
      <c r="D100" s="61" t="s">
        <v>89</v>
      </c>
      <c r="E100" s="61" t="s">
        <v>176</v>
      </c>
      <c r="F100" s="62">
        <v>10212</v>
      </c>
      <c r="G100" s="63">
        <v>12</v>
      </c>
      <c r="H100" s="63">
        <v>3518425.47</v>
      </c>
      <c r="I100" s="64">
        <v>165869.01999999999</v>
      </c>
      <c r="J100" s="65">
        <v>3754863.22</v>
      </c>
      <c r="K100" s="63">
        <v>3487695.02</v>
      </c>
      <c r="L100" s="64">
        <v>164420.29999999999</v>
      </c>
      <c r="M100" s="65">
        <v>3722067.69</v>
      </c>
      <c r="N100" s="63">
        <v>3019020.38</v>
      </c>
      <c r="O100" s="64">
        <v>271711.65000000002</v>
      </c>
      <c r="P100" s="65">
        <v>3076985.79</v>
      </c>
      <c r="Q100" s="63">
        <v>3128907.53</v>
      </c>
      <c r="R100" s="64">
        <v>282880.65999999997</v>
      </c>
      <c r="S100" s="65">
        <v>3187550.1</v>
      </c>
      <c r="T100" s="63">
        <v>2991313</v>
      </c>
      <c r="U100" s="64">
        <v>270564.98</v>
      </c>
      <c r="V100" s="66">
        <v>3047237.79</v>
      </c>
      <c r="W100" s="63">
        <v>3414750.16</v>
      </c>
      <c r="X100" s="64">
        <v>310431.78000000003</v>
      </c>
      <c r="Y100" s="66">
        <v>3476836.58</v>
      </c>
      <c r="Z100" s="63">
        <v>3794158.92</v>
      </c>
      <c r="AA100" s="67">
        <v>12132.21</v>
      </c>
      <c r="AB100" s="64">
        <v>344923.48</v>
      </c>
      <c r="AC100" s="66">
        <v>3874751.72</v>
      </c>
      <c r="AD100" s="63">
        <v>3741741.14</v>
      </c>
      <c r="AE100" s="67">
        <v>4510.66</v>
      </c>
      <c r="AF100" s="64">
        <v>340158.21</v>
      </c>
      <c r="AG100" s="66">
        <v>3831923.81</v>
      </c>
      <c r="AH100" s="63">
        <v>3442390.89</v>
      </c>
      <c r="AI100" s="67">
        <v>4986.47</v>
      </c>
      <c r="AJ100" s="63">
        <v>312945.5</v>
      </c>
      <c r="AK100" s="66">
        <v>3535738.8</v>
      </c>
      <c r="AL100" s="63">
        <v>4394887.43</v>
      </c>
      <c r="AM100" s="67">
        <v>6504.2</v>
      </c>
      <c r="AN100" s="63">
        <v>399536.33</v>
      </c>
      <c r="AO100" s="66">
        <v>4504745.24</v>
      </c>
      <c r="AP100" s="63">
        <v>5501908.8700000001</v>
      </c>
      <c r="AQ100" s="67">
        <v>9587.32</v>
      </c>
      <c r="AR100" s="63">
        <v>500175.03865</v>
      </c>
      <c r="AS100" s="66">
        <f t="shared" si="17"/>
        <v>5643601.9487120006</v>
      </c>
      <c r="AT100" s="68"/>
      <c r="AU100" s="69"/>
      <c r="AV100" s="63">
        <v>113</v>
      </c>
      <c r="AW100" s="63">
        <v>122</v>
      </c>
      <c r="AX100" s="63">
        <v>163</v>
      </c>
      <c r="AY100" s="63">
        <v>167</v>
      </c>
      <c r="AZ100" s="63">
        <v>235</v>
      </c>
      <c r="BA100" s="63">
        <v>235</v>
      </c>
      <c r="BB100" s="63"/>
      <c r="BC100" s="63"/>
      <c r="BD100" s="70">
        <f t="shared" si="20"/>
        <v>4278152.3</v>
      </c>
      <c r="BE100" s="71">
        <f t="shared" si="18"/>
        <v>418.93</v>
      </c>
      <c r="BF100" s="72">
        <f t="shared" si="26"/>
        <v>508.08</v>
      </c>
      <c r="BG100" s="65">
        <f t="shared" si="19"/>
        <v>910399.79999999981</v>
      </c>
      <c r="BH100" s="73">
        <f t="shared" si="21"/>
        <v>2.2866736633912863E-3</v>
      </c>
      <c r="BI100" s="74">
        <f t="shared" si="22"/>
        <v>2.2866736633912902E-3</v>
      </c>
    </row>
    <row r="101" spans="1:61" ht="15.75" customHeight="1" x14ac:dyDescent="0.25">
      <c r="A101" s="59">
        <v>1</v>
      </c>
      <c r="B101" s="60">
        <v>100</v>
      </c>
      <c r="C101" s="60">
        <v>17</v>
      </c>
      <c r="D101" s="61" t="s">
        <v>85</v>
      </c>
      <c r="E101" s="61" t="s">
        <v>177</v>
      </c>
      <c r="F101" s="62">
        <v>6876</v>
      </c>
      <c r="G101" s="63">
        <v>10</v>
      </c>
      <c r="H101" s="63">
        <v>1902990.28</v>
      </c>
      <c r="I101" s="64">
        <v>0</v>
      </c>
      <c r="J101" s="65">
        <v>2093289.31</v>
      </c>
      <c r="K101" s="63">
        <v>2836896.58</v>
      </c>
      <c r="L101" s="64">
        <v>0</v>
      </c>
      <c r="M101" s="65">
        <v>3120586.23</v>
      </c>
      <c r="N101" s="63">
        <v>2249743.88</v>
      </c>
      <c r="O101" s="64">
        <v>0</v>
      </c>
      <c r="P101" s="65">
        <v>2474718.2599999998</v>
      </c>
      <c r="Q101" s="63">
        <v>1947609.08</v>
      </c>
      <c r="R101" s="64">
        <v>0</v>
      </c>
      <c r="S101" s="65">
        <v>2142369.9900000002</v>
      </c>
      <c r="T101" s="63">
        <v>2385374.7200000002</v>
      </c>
      <c r="U101" s="64">
        <v>0</v>
      </c>
      <c r="V101" s="66">
        <v>2623912.19</v>
      </c>
      <c r="W101" s="63">
        <v>3607132.47</v>
      </c>
      <c r="X101" s="64">
        <v>0</v>
      </c>
      <c r="Y101" s="66">
        <v>3967845.72</v>
      </c>
      <c r="Z101" s="63">
        <v>2320183.31</v>
      </c>
      <c r="AA101" s="67">
        <v>177740.29</v>
      </c>
      <c r="AB101" s="64">
        <v>0</v>
      </c>
      <c r="AC101" s="66">
        <v>3615238</v>
      </c>
      <c r="AD101" s="63">
        <v>1943939.72</v>
      </c>
      <c r="AE101" s="67">
        <v>113423.49</v>
      </c>
      <c r="AF101" s="64">
        <v>0</v>
      </c>
      <c r="AG101" s="66">
        <v>3196128.08</v>
      </c>
      <c r="AH101" s="63">
        <v>1874539.97</v>
      </c>
      <c r="AI101" s="67">
        <v>211058.35</v>
      </c>
      <c r="AJ101" s="63">
        <v>0</v>
      </c>
      <c r="AK101" s="66">
        <v>3153421.25</v>
      </c>
      <c r="AL101" s="63">
        <v>2398745.15</v>
      </c>
      <c r="AM101" s="67">
        <v>211843.14</v>
      </c>
      <c r="AN101" s="63">
        <v>0</v>
      </c>
      <c r="AO101" s="66">
        <v>3737286.41</v>
      </c>
      <c r="AP101" s="63">
        <v>3861067.66</v>
      </c>
      <c r="AQ101" s="67">
        <v>211954.2</v>
      </c>
      <c r="AR101" s="63">
        <v>0</v>
      </c>
      <c r="AS101" s="66">
        <f t="shared" si="17"/>
        <v>5332332.5660000006</v>
      </c>
      <c r="AT101" s="68"/>
      <c r="AU101" s="69"/>
      <c r="AV101" s="63">
        <v>5747</v>
      </c>
      <c r="AW101" s="63">
        <v>5400</v>
      </c>
      <c r="AX101" s="63">
        <v>6044</v>
      </c>
      <c r="AY101" s="63">
        <v>6081</v>
      </c>
      <c r="AZ101" s="63">
        <v>6020</v>
      </c>
      <c r="BA101" s="63">
        <v>6020</v>
      </c>
      <c r="BB101" s="63"/>
      <c r="BC101" s="63"/>
      <c r="BD101" s="70">
        <f t="shared" si="20"/>
        <v>3806881.26</v>
      </c>
      <c r="BE101" s="71">
        <f t="shared" si="18"/>
        <v>553.65</v>
      </c>
      <c r="BF101" s="72">
        <f>+$BJ$600</f>
        <v>520.02</v>
      </c>
      <c r="BG101" s="65">
        <f t="shared" si="19"/>
        <v>0</v>
      </c>
      <c r="BH101" s="73">
        <f t="shared" si="21"/>
        <v>0</v>
      </c>
      <c r="BI101" s="74">
        <f t="shared" si="22"/>
        <v>0</v>
      </c>
    </row>
    <row r="102" spans="1:61" ht="15.75" customHeight="1" x14ac:dyDescent="0.25">
      <c r="A102" s="59">
        <v>1</v>
      </c>
      <c r="B102" s="60">
        <v>101</v>
      </c>
      <c r="C102" s="60">
        <v>1</v>
      </c>
      <c r="D102" s="61" t="s">
        <v>89</v>
      </c>
      <c r="E102" s="61" t="s">
        <v>178</v>
      </c>
      <c r="F102" s="62">
        <v>17676</v>
      </c>
      <c r="G102" s="63">
        <v>12</v>
      </c>
      <c r="H102" s="63">
        <v>5883735.9800000004</v>
      </c>
      <c r="I102" s="64">
        <v>480956.28</v>
      </c>
      <c r="J102" s="65">
        <v>6051113.25</v>
      </c>
      <c r="K102" s="63">
        <v>5925715.6500000004</v>
      </c>
      <c r="L102" s="64">
        <v>484387.84000000003</v>
      </c>
      <c r="M102" s="65">
        <v>6094287.1600000001</v>
      </c>
      <c r="N102" s="63">
        <v>5287755.03</v>
      </c>
      <c r="O102" s="64">
        <v>432238.91</v>
      </c>
      <c r="P102" s="65">
        <v>5438178.0599999996</v>
      </c>
      <c r="Q102" s="63">
        <v>5442933.4299999997</v>
      </c>
      <c r="R102" s="64">
        <v>447088.58</v>
      </c>
      <c r="S102" s="65">
        <v>5595346.2199999997</v>
      </c>
      <c r="T102" s="63">
        <v>5251961.3</v>
      </c>
      <c r="U102" s="64">
        <v>431997.45</v>
      </c>
      <c r="V102" s="66">
        <v>5398359.5099999998</v>
      </c>
      <c r="W102" s="63">
        <v>6256169.4199999999</v>
      </c>
      <c r="X102" s="64">
        <v>516565.77</v>
      </c>
      <c r="Y102" s="66">
        <v>6428356.0800000001</v>
      </c>
      <c r="Z102" s="63">
        <v>7580433.6200000001</v>
      </c>
      <c r="AA102" s="67">
        <v>16512.23</v>
      </c>
      <c r="AB102" s="64">
        <v>625908.96</v>
      </c>
      <c r="AC102" s="66">
        <v>7771019.8700000001</v>
      </c>
      <c r="AD102" s="63">
        <v>7607964.2000000002</v>
      </c>
      <c r="AE102" s="67">
        <v>3374.39</v>
      </c>
      <c r="AF102" s="64">
        <v>622848.68999999994</v>
      </c>
      <c r="AG102" s="66">
        <v>7820887.9000000004</v>
      </c>
      <c r="AH102" s="63">
        <v>7120425.29</v>
      </c>
      <c r="AI102" s="67">
        <v>1499.24</v>
      </c>
      <c r="AJ102" s="63">
        <v>588131.37</v>
      </c>
      <c r="AK102" s="66">
        <v>7315827.8899999997</v>
      </c>
      <c r="AL102" s="63">
        <v>9025573.6999999993</v>
      </c>
      <c r="AM102" s="67">
        <v>769.93</v>
      </c>
      <c r="AN102" s="63">
        <v>745292.78</v>
      </c>
      <c r="AO102" s="66">
        <v>9275950.9700000007</v>
      </c>
      <c r="AP102" s="63">
        <v>12237598.720000001</v>
      </c>
      <c r="AQ102" s="67">
        <v>473</v>
      </c>
      <c r="AR102" s="63">
        <v>1010464.0611019999</v>
      </c>
      <c r="AS102" s="66">
        <f t="shared" si="17"/>
        <v>12576313.723565765</v>
      </c>
      <c r="AT102" s="68"/>
      <c r="AU102" s="69"/>
      <c r="AV102" s="63">
        <v>2</v>
      </c>
      <c r="AW102" s="63">
        <v>6</v>
      </c>
      <c r="AX102" s="63">
        <v>6</v>
      </c>
      <c r="AY102" s="63">
        <v>13</v>
      </c>
      <c r="AZ102" s="63">
        <v>11</v>
      </c>
      <c r="BA102" s="63">
        <v>11</v>
      </c>
      <c r="BB102" s="63"/>
      <c r="BC102" s="63"/>
      <c r="BD102" s="70">
        <f t="shared" si="20"/>
        <v>8952000.0700000003</v>
      </c>
      <c r="BE102" s="71">
        <f t="shared" si="18"/>
        <v>506.45</v>
      </c>
      <c r="BF102" s="72">
        <f>+$BJ$601</f>
        <v>508.08</v>
      </c>
      <c r="BG102" s="65">
        <f t="shared" si="19"/>
        <v>28811.879999999921</v>
      </c>
      <c r="BH102" s="73">
        <f t="shared" si="21"/>
        <v>7.2367510613238235E-5</v>
      </c>
      <c r="BI102" s="74">
        <f t="shared" si="22"/>
        <v>7.2367510613238005E-5</v>
      </c>
    </row>
    <row r="103" spans="1:61" ht="15.75" customHeight="1" x14ac:dyDescent="0.25">
      <c r="A103" s="59">
        <v>1</v>
      </c>
      <c r="B103" s="60">
        <v>102</v>
      </c>
      <c r="C103" s="60">
        <v>3</v>
      </c>
      <c r="D103" s="61" t="s">
        <v>85</v>
      </c>
      <c r="E103" s="61" t="s">
        <v>179</v>
      </c>
      <c r="F103" s="62">
        <v>2996</v>
      </c>
      <c r="G103" s="63">
        <v>10</v>
      </c>
      <c r="H103" s="63">
        <v>147991.98000000001</v>
      </c>
      <c r="I103" s="64">
        <v>16066.85</v>
      </c>
      <c r="J103" s="65">
        <v>145117.64000000001</v>
      </c>
      <c r="K103" s="63">
        <v>160770.32</v>
      </c>
      <c r="L103" s="64">
        <v>16287.31</v>
      </c>
      <c r="M103" s="65">
        <v>158931.31</v>
      </c>
      <c r="N103" s="63">
        <v>122182.42</v>
      </c>
      <c r="O103" s="64">
        <v>5760</v>
      </c>
      <c r="P103" s="65">
        <v>128064.66</v>
      </c>
      <c r="Q103" s="63">
        <v>148951.51999999999</v>
      </c>
      <c r="R103" s="64">
        <v>7172.22</v>
      </c>
      <c r="S103" s="65">
        <v>155957.22</v>
      </c>
      <c r="T103" s="63">
        <v>78755.56</v>
      </c>
      <c r="U103" s="64">
        <v>3885.8</v>
      </c>
      <c r="V103" s="66">
        <v>82356.73</v>
      </c>
      <c r="W103" s="63">
        <v>167996.04</v>
      </c>
      <c r="X103" s="64">
        <v>7999.83</v>
      </c>
      <c r="Y103" s="66">
        <v>175995.83</v>
      </c>
      <c r="Z103" s="63">
        <v>211465.03</v>
      </c>
      <c r="AA103" s="67">
        <v>1516.19</v>
      </c>
      <c r="AB103" s="64">
        <v>10069.780000000001</v>
      </c>
      <c r="AC103" s="66">
        <v>222056.89</v>
      </c>
      <c r="AD103" s="63">
        <v>138716.19</v>
      </c>
      <c r="AE103" s="67">
        <v>673.95</v>
      </c>
      <c r="AF103" s="64">
        <v>6082.82</v>
      </c>
      <c r="AG103" s="66">
        <v>147345.29999999999</v>
      </c>
      <c r="AH103" s="63">
        <v>176723.96</v>
      </c>
      <c r="AI103" s="67">
        <v>121.61</v>
      </c>
      <c r="AJ103" s="63">
        <v>8418.2900000000009</v>
      </c>
      <c r="AK103" s="66">
        <v>185136.24</v>
      </c>
      <c r="AL103" s="63">
        <v>150774.34</v>
      </c>
      <c r="AM103" s="67">
        <v>141.94999999999999</v>
      </c>
      <c r="AN103" s="63">
        <v>7179.72</v>
      </c>
      <c r="AO103" s="66">
        <v>158235.92000000001</v>
      </c>
      <c r="AP103" s="63">
        <v>355466.06</v>
      </c>
      <c r="AQ103" s="67">
        <v>41.72</v>
      </c>
      <c r="AR103" s="63">
        <v>16926.985545</v>
      </c>
      <c r="AS103" s="66">
        <f t="shared" si="17"/>
        <v>372785.06590050005</v>
      </c>
      <c r="AT103" s="68"/>
      <c r="AU103" s="69"/>
      <c r="AV103" s="63">
        <v>10</v>
      </c>
      <c r="AW103" s="63">
        <v>10</v>
      </c>
      <c r="AX103" s="63">
        <v>0</v>
      </c>
      <c r="AY103" s="63">
        <v>2</v>
      </c>
      <c r="AZ103" s="63">
        <v>2</v>
      </c>
      <c r="BA103" s="63">
        <v>2</v>
      </c>
      <c r="BB103" s="63"/>
      <c r="BC103" s="63"/>
      <c r="BD103" s="70">
        <f t="shared" si="20"/>
        <v>217111.88</v>
      </c>
      <c r="BE103" s="71">
        <f t="shared" si="18"/>
        <v>72.47</v>
      </c>
      <c r="BF103" s="72">
        <f>+$BJ$600</f>
        <v>520.02</v>
      </c>
      <c r="BG103" s="65">
        <f t="shared" si="19"/>
        <v>1340859.7999999998</v>
      </c>
      <c r="BH103" s="73">
        <f t="shared" si="21"/>
        <v>3.3678706772124812E-3</v>
      </c>
      <c r="BI103" s="74">
        <f t="shared" si="22"/>
        <v>3.3678706772124799E-3</v>
      </c>
    </row>
    <row r="104" spans="1:61" ht="15.75" customHeight="1" x14ac:dyDescent="0.25">
      <c r="A104" s="59">
        <v>1</v>
      </c>
      <c r="B104" s="60">
        <v>103</v>
      </c>
      <c r="C104" s="60">
        <v>14</v>
      </c>
      <c r="D104" s="61" t="s">
        <v>89</v>
      </c>
      <c r="E104" s="61" t="s">
        <v>180</v>
      </c>
      <c r="F104" s="62">
        <v>23577</v>
      </c>
      <c r="G104" s="63">
        <v>12</v>
      </c>
      <c r="H104" s="63">
        <v>4499250.43</v>
      </c>
      <c r="I104" s="64">
        <v>404932.79</v>
      </c>
      <c r="J104" s="65">
        <v>4585635.76</v>
      </c>
      <c r="K104" s="63">
        <v>4325717.99</v>
      </c>
      <c r="L104" s="64">
        <v>389314.86</v>
      </c>
      <c r="M104" s="65">
        <v>4408771.51</v>
      </c>
      <c r="N104" s="63">
        <v>3010646.16</v>
      </c>
      <c r="O104" s="64">
        <v>270958.69</v>
      </c>
      <c r="P104" s="65">
        <v>3068449.98</v>
      </c>
      <c r="Q104" s="63">
        <v>3851114.1</v>
      </c>
      <c r="R104" s="64">
        <v>350499.27</v>
      </c>
      <c r="S104" s="65">
        <v>3920688.62</v>
      </c>
      <c r="T104" s="63">
        <v>3217522.49</v>
      </c>
      <c r="U104" s="64">
        <v>295089.45</v>
      </c>
      <c r="V104" s="66">
        <v>3273125.01</v>
      </c>
      <c r="W104" s="63">
        <v>4553855.53</v>
      </c>
      <c r="X104" s="64">
        <v>413986.77</v>
      </c>
      <c r="Y104" s="66">
        <v>4636653.01</v>
      </c>
      <c r="Z104" s="63">
        <v>5350676.5599999996</v>
      </c>
      <c r="AA104" s="67">
        <v>8775.33</v>
      </c>
      <c r="AB104" s="64">
        <v>486425.01</v>
      </c>
      <c r="AC104" s="66">
        <v>5449728.0300000003</v>
      </c>
      <c r="AD104" s="63">
        <v>5542644.4699999997</v>
      </c>
      <c r="AE104" s="67">
        <v>4027.02</v>
      </c>
      <c r="AF104" s="64">
        <v>495830.61</v>
      </c>
      <c r="AG104" s="66">
        <v>5658178.0899999999</v>
      </c>
      <c r="AH104" s="63">
        <v>5274067.21</v>
      </c>
      <c r="AI104" s="67">
        <v>2589.64</v>
      </c>
      <c r="AJ104" s="63">
        <v>479530.86</v>
      </c>
      <c r="AK104" s="66">
        <v>5395966.9699999997</v>
      </c>
      <c r="AL104" s="63">
        <v>6114928.7699999996</v>
      </c>
      <c r="AM104" s="67">
        <v>3844.99</v>
      </c>
      <c r="AN104" s="63">
        <v>557912.16</v>
      </c>
      <c r="AO104" s="66">
        <v>6252106.4800000004</v>
      </c>
      <c r="AP104" s="63">
        <v>8779960.6099999994</v>
      </c>
      <c r="AQ104" s="67">
        <v>3645.67</v>
      </c>
      <c r="AR104" s="63">
        <v>796185.10849799996</v>
      </c>
      <c r="AS104" s="66">
        <f t="shared" si="17"/>
        <v>8976096.1824822407</v>
      </c>
      <c r="AT104" s="68"/>
      <c r="AU104" s="69"/>
      <c r="AV104" s="63">
        <v>52</v>
      </c>
      <c r="AW104" s="63">
        <v>46</v>
      </c>
      <c r="AX104" s="63">
        <v>130</v>
      </c>
      <c r="AY104" s="63">
        <v>146</v>
      </c>
      <c r="AZ104" s="63">
        <v>172</v>
      </c>
      <c r="BA104" s="63">
        <v>172</v>
      </c>
      <c r="BB104" s="63"/>
      <c r="BC104" s="63"/>
      <c r="BD104" s="70">
        <f t="shared" si="20"/>
        <v>6346415.1500000004</v>
      </c>
      <c r="BE104" s="71">
        <f t="shared" si="18"/>
        <v>269.18</v>
      </c>
      <c r="BF104" s="72">
        <f>+$BJ$601</f>
        <v>508.08</v>
      </c>
      <c r="BG104" s="65">
        <f t="shared" si="19"/>
        <v>5632545.2999999998</v>
      </c>
      <c r="BH104" s="73">
        <f t="shared" si="21"/>
        <v>1.4147403146802507E-2</v>
      </c>
      <c r="BI104" s="74">
        <f t="shared" si="22"/>
        <v>1.41474031468025E-2</v>
      </c>
    </row>
    <row r="105" spans="1:61" ht="15.75" customHeight="1" x14ac:dyDescent="0.25">
      <c r="A105" s="59">
        <v>1</v>
      </c>
      <c r="B105" s="60">
        <v>104</v>
      </c>
      <c r="C105" s="60">
        <v>6</v>
      </c>
      <c r="D105" s="61" t="s">
        <v>85</v>
      </c>
      <c r="E105" s="61" t="s">
        <v>181</v>
      </c>
      <c r="F105" s="62">
        <v>1281</v>
      </c>
      <c r="G105" s="63">
        <v>10</v>
      </c>
      <c r="H105" s="63">
        <v>251610.21</v>
      </c>
      <c r="I105" s="64">
        <v>0</v>
      </c>
      <c r="J105" s="65">
        <v>276771.24</v>
      </c>
      <c r="K105" s="63">
        <v>245907.29</v>
      </c>
      <c r="L105" s="64">
        <v>0</v>
      </c>
      <c r="M105" s="65">
        <v>270498.02</v>
      </c>
      <c r="N105" s="63">
        <v>243726.2</v>
      </c>
      <c r="O105" s="64">
        <v>0</v>
      </c>
      <c r="P105" s="65">
        <v>268098.82</v>
      </c>
      <c r="Q105" s="63">
        <v>236750.13</v>
      </c>
      <c r="R105" s="64">
        <v>0</v>
      </c>
      <c r="S105" s="65">
        <v>260425.14</v>
      </c>
      <c r="T105" s="63">
        <v>201598.89</v>
      </c>
      <c r="U105" s="64">
        <v>0</v>
      </c>
      <c r="V105" s="66">
        <v>221758.78</v>
      </c>
      <c r="W105" s="63">
        <v>275801.69</v>
      </c>
      <c r="X105" s="64">
        <v>0</v>
      </c>
      <c r="Y105" s="66">
        <v>303381.84999999998</v>
      </c>
      <c r="Z105" s="63">
        <v>309038.08000000002</v>
      </c>
      <c r="AA105" s="67">
        <v>461.88</v>
      </c>
      <c r="AB105" s="64">
        <v>0</v>
      </c>
      <c r="AC105" s="66">
        <v>339941.89</v>
      </c>
      <c r="AD105" s="63">
        <v>304205.02</v>
      </c>
      <c r="AE105" s="67">
        <v>0</v>
      </c>
      <c r="AF105" s="64">
        <v>0</v>
      </c>
      <c r="AG105" s="66">
        <v>334625.52</v>
      </c>
      <c r="AH105" s="63">
        <v>251563.47</v>
      </c>
      <c r="AI105" s="67">
        <v>0</v>
      </c>
      <c r="AJ105" s="63">
        <v>0</v>
      </c>
      <c r="AK105" s="66">
        <v>276719.81</v>
      </c>
      <c r="AL105" s="63">
        <v>358866.67</v>
      </c>
      <c r="AM105" s="67">
        <v>0</v>
      </c>
      <c r="AN105" s="63">
        <v>0</v>
      </c>
      <c r="AO105" s="66">
        <v>394753.34</v>
      </c>
      <c r="AP105" s="63">
        <v>536491.1</v>
      </c>
      <c r="AQ105" s="67">
        <v>0</v>
      </c>
      <c r="AR105" s="63">
        <v>0</v>
      </c>
      <c r="AS105" s="66">
        <f t="shared" si="17"/>
        <v>590140.21000000008</v>
      </c>
      <c r="AT105" s="68"/>
      <c r="AU105" s="69"/>
      <c r="AV105" s="63">
        <v>0</v>
      </c>
      <c r="AW105" s="63">
        <v>0</v>
      </c>
      <c r="AX105" s="63">
        <v>0</v>
      </c>
      <c r="AY105" s="63">
        <v>0</v>
      </c>
      <c r="AZ105" s="63">
        <v>0</v>
      </c>
      <c r="BA105" s="63">
        <v>0</v>
      </c>
      <c r="BB105" s="63"/>
      <c r="BC105" s="63"/>
      <c r="BD105" s="70">
        <f t="shared" si="20"/>
        <v>387236.15</v>
      </c>
      <c r="BE105" s="71">
        <f t="shared" si="18"/>
        <v>302.29000000000002</v>
      </c>
      <c r="BF105" s="72">
        <f t="shared" ref="BF105:BF107" si="27">+$BJ$600</f>
        <v>520.02</v>
      </c>
      <c r="BG105" s="65">
        <f t="shared" si="19"/>
        <v>278912.12999999995</v>
      </c>
      <c r="BH105" s="73">
        <f t="shared" si="21"/>
        <v>7.0055048570020183E-4</v>
      </c>
      <c r="BI105" s="74">
        <f t="shared" si="22"/>
        <v>7.0055048570020204E-4</v>
      </c>
    </row>
    <row r="106" spans="1:61" ht="15.75" customHeight="1" x14ac:dyDescent="0.25">
      <c r="A106" s="59">
        <v>1</v>
      </c>
      <c r="B106" s="60">
        <v>105</v>
      </c>
      <c r="C106" s="60">
        <v>7</v>
      </c>
      <c r="D106" s="61" t="s">
        <v>85</v>
      </c>
      <c r="E106" s="61" t="s">
        <v>182</v>
      </c>
      <c r="F106" s="62">
        <v>2772</v>
      </c>
      <c r="G106" s="63">
        <v>10</v>
      </c>
      <c r="H106" s="63">
        <v>71656.31</v>
      </c>
      <c r="I106" s="64">
        <v>0</v>
      </c>
      <c r="J106" s="65">
        <v>78821.94</v>
      </c>
      <c r="K106" s="63">
        <v>75920.47</v>
      </c>
      <c r="L106" s="64">
        <v>0</v>
      </c>
      <c r="M106" s="65">
        <v>83512.52</v>
      </c>
      <c r="N106" s="63">
        <v>76108.600000000006</v>
      </c>
      <c r="O106" s="64">
        <v>0</v>
      </c>
      <c r="P106" s="65">
        <v>83719.45</v>
      </c>
      <c r="Q106" s="63">
        <v>76772.69</v>
      </c>
      <c r="R106" s="64">
        <v>0</v>
      </c>
      <c r="S106" s="65">
        <v>84449.96</v>
      </c>
      <c r="T106" s="63">
        <v>121960.81</v>
      </c>
      <c r="U106" s="64">
        <v>0</v>
      </c>
      <c r="V106" s="66">
        <v>134156.89000000001</v>
      </c>
      <c r="W106" s="63">
        <v>111646.45</v>
      </c>
      <c r="X106" s="64">
        <v>0</v>
      </c>
      <c r="Y106" s="66">
        <v>122811.1</v>
      </c>
      <c r="Z106" s="63">
        <v>113594.24000000001</v>
      </c>
      <c r="AA106" s="67">
        <v>0</v>
      </c>
      <c r="AB106" s="64">
        <v>0</v>
      </c>
      <c r="AC106" s="66">
        <v>124953.66</v>
      </c>
      <c r="AD106" s="63">
        <v>125825.44</v>
      </c>
      <c r="AE106" s="67">
        <v>0</v>
      </c>
      <c r="AF106" s="64">
        <v>0</v>
      </c>
      <c r="AG106" s="66">
        <v>138407.98000000001</v>
      </c>
      <c r="AH106" s="63">
        <v>150944.76999999999</v>
      </c>
      <c r="AI106" s="67">
        <v>0</v>
      </c>
      <c r="AJ106" s="63">
        <v>0</v>
      </c>
      <c r="AK106" s="66">
        <v>166039.25</v>
      </c>
      <c r="AL106" s="63">
        <v>105457.4</v>
      </c>
      <c r="AM106" s="67">
        <v>0</v>
      </c>
      <c r="AN106" s="63">
        <v>0</v>
      </c>
      <c r="AO106" s="66">
        <v>116003.14</v>
      </c>
      <c r="AP106" s="63">
        <v>208744.31</v>
      </c>
      <c r="AQ106" s="67">
        <v>0</v>
      </c>
      <c r="AR106" s="63">
        <v>0</v>
      </c>
      <c r="AS106" s="66">
        <f t="shared" si="17"/>
        <v>229618.74100000001</v>
      </c>
      <c r="AT106" s="68"/>
      <c r="AU106" s="69"/>
      <c r="AV106" s="63">
        <v>0</v>
      </c>
      <c r="AW106" s="63">
        <v>0</v>
      </c>
      <c r="AX106" s="63">
        <v>0</v>
      </c>
      <c r="AY106" s="63">
        <v>0</v>
      </c>
      <c r="AZ106" s="63">
        <v>0</v>
      </c>
      <c r="BA106" s="63">
        <v>0</v>
      </c>
      <c r="BB106" s="63"/>
      <c r="BC106" s="63"/>
      <c r="BD106" s="70">
        <f t="shared" si="20"/>
        <v>155004.54999999999</v>
      </c>
      <c r="BE106" s="71">
        <f t="shared" si="18"/>
        <v>55.92</v>
      </c>
      <c r="BF106" s="72">
        <f t="shared" si="27"/>
        <v>520.02</v>
      </c>
      <c r="BG106" s="65">
        <f t="shared" si="19"/>
        <v>1286485.2</v>
      </c>
      <c r="BH106" s="73">
        <f t="shared" si="21"/>
        <v>3.2312966514081746E-3</v>
      </c>
      <c r="BI106" s="74">
        <f t="shared" si="22"/>
        <v>3.2312966514081698E-3</v>
      </c>
    </row>
    <row r="107" spans="1:61" ht="15.75" customHeight="1" x14ac:dyDescent="0.25">
      <c r="A107" s="59">
        <v>1</v>
      </c>
      <c r="B107" s="60">
        <v>106</v>
      </c>
      <c r="C107" s="60">
        <v>14</v>
      </c>
      <c r="D107" s="61" t="s">
        <v>85</v>
      </c>
      <c r="E107" s="61" t="s">
        <v>183</v>
      </c>
      <c r="F107" s="62">
        <v>5332</v>
      </c>
      <c r="G107" s="63">
        <v>10</v>
      </c>
      <c r="H107" s="63">
        <v>732359.07</v>
      </c>
      <c r="I107" s="64">
        <v>53706.400000000001</v>
      </c>
      <c r="J107" s="65">
        <v>746517.93</v>
      </c>
      <c r="K107" s="63">
        <v>723977.05</v>
      </c>
      <c r="L107" s="64">
        <v>53091.71</v>
      </c>
      <c r="M107" s="65">
        <v>737973.87</v>
      </c>
      <c r="N107" s="63">
        <v>486867.18</v>
      </c>
      <c r="O107" s="64">
        <v>43818.17</v>
      </c>
      <c r="P107" s="65">
        <v>487353.91</v>
      </c>
      <c r="Q107" s="63">
        <v>492968.74</v>
      </c>
      <c r="R107" s="64">
        <v>44845.23</v>
      </c>
      <c r="S107" s="65">
        <v>492935.86</v>
      </c>
      <c r="T107" s="63">
        <v>421655.51</v>
      </c>
      <c r="U107" s="64">
        <v>38561.64</v>
      </c>
      <c r="V107" s="66">
        <v>421403.26</v>
      </c>
      <c r="W107" s="63">
        <v>663449.75</v>
      </c>
      <c r="X107" s="64">
        <v>60313.67</v>
      </c>
      <c r="Y107" s="66">
        <v>663449.68999999994</v>
      </c>
      <c r="Z107" s="63">
        <v>801004.7</v>
      </c>
      <c r="AA107" s="67">
        <v>269.36</v>
      </c>
      <c r="AB107" s="64">
        <v>72818.649999999994</v>
      </c>
      <c r="AC107" s="66">
        <v>802022.31</v>
      </c>
      <c r="AD107" s="63">
        <v>663430.36</v>
      </c>
      <c r="AE107" s="67">
        <v>0</v>
      </c>
      <c r="AF107" s="64">
        <v>58989.61</v>
      </c>
      <c r="AG107" s="66">
        <v>666198.78</v>
      </c>
      <c r="AH107" s="63">
        <v>638872.44999999995</v>
      </c>
      <c r="AI107" s="67">
        <v>1008.11</v>
      </c>
      <c r="AJ107" s="63">
        <v>58073.26</v>
      </c>
      <c r="AK107" s="66">
        <v>639084.14</v>
      </c>
      <c r="AL107" s="63">
        <v>739737.01</v>
      </c>
      <c r="AM107" s="67">
        <v>0</v>
      </c>
      <c r="AN107" s="63">
        <v>68333.7</v>
      </c>
      <c r="AO107" s="66">
        <v>738543.64</v>
      </c>
      <c r="AP107" s="63">
        <v>1158430.3400000001</v>
      </c>
      <c r="AQ107" s="67">
        <v>0</v>
      </c>
      <c r="AR107" s="63">
        <v>104265.87055399999</v>
      </c>
      <c r="AS107" s="66">
        <f t="shared" si="17"/>
        <v>1159580.9163906004</v>
      </c>
      <c r="AT107" s="68"/>
      <c r="AU107" s="69"/>
      <c r="AV107" s="63">
        <v>6</v>
      </c>
      <c r="AW107" s="63">
        <v>6</v>
      </c>
      <c r="AX107" s="63">
        <v>6</v>
      </c>
      <c r="AY107" s="63">
        <v>0</v>
      </c>
      <c r="AZ107" s="63">
        <v>0</v>
      </c>
      <c r="BA107" s="63">
        <v>0</v>
      </c>
      <c r="BB107" s="63"/>
      <c r="BC107" s="63"/>
      <c r="BD107" s="70">
        <f t="shared" si="20"/>
        <v>801085.96</v>
      </c>
      <c r="BE107" s="71">
        <f t="shared" si="18"/>
        <v>150.24</v>
      </c>
      <c r="BF107" s="72">
        <f t="shared" si="27"/>
        <v>520.02</v>
      </c>
      <c r="BG107" s="65">
        <f t="shared" si="19"/>
        <v>1971666.96</v>
      </c>
      <c r="BH107" s="73">
        <f t="shared" si="21"/>
        <v>4.9522846011288242E-3</v>
      </c>
      <c r="BI107" s="74">
        <f t="shared" si="22"/>
        <v>4.9522846011288198E-3</v>
      </c>
    </row>
    <row r="108" spans="1:61" ht="15.75" customHeight="1" x14ac:dyDescent="0.25">
      <c r="A108" s="59">
        <v>1</v>
      </c>
      <c r="B108" s="60">
        <v>107</v>
      </c>
      <c r="C108" s="60">
        <v>6</v>
      </c>
      <c r="D108" s="61" t="s">
        <v>89</v>
      </c>
      <c r="E108" s="61" t="s">
        <v>184</v>
      </c>
      <c r="F108" s="62">
        <v>7378</v>
      </c>
      <c r="G108" s="63">
        <v>12</v>
      </c>
      <c r="H108" s="63">
        <v>1698219.17</v>
      </c>
      <c r="I108" s="64">
        <v>0</v>
      </c>
      <c r="J108" s="65">
        <v>1902005.47</v>
      </c>
      <c r="K108" s="63">
        <v>1646601.71</v>
      </c>
      <c r="L108" s="64">
        <v>0</v>
      </c>
      <c r="M108" s="65">
        <v>1844193.92</v>
      </c>
      <c r="N108" s="63">
        <v>1363069.47</v>
      </c>
      <c r="O108" s="64">
        <v>0</v>
      </c>
      <c r="P108" s="65">
        <v>1526637.81</v>
      </c>
      <c r="Q108" s="63">
        <v>1321581.17</v>
      </c>
      <c r="R108" s="64">
        <v>0</v>
      </c>
      <c r="S108" s="65">
        <v>1480170.91</v>
      </c>
      <c r="T108" s="63">
        <v>1242891.76</v>
      </c>
      <c r="U108" s="64">
        <v>0</v>
      </c>
      <c r="V108" s="66">
        <v>1392038.77</v>
      </c>
      <c r="W108" s="63">
        <v>1462409.14</v>
      </c>
      <c r="X108" s="64">
        <v>0</v>
      </c>
      <c r="Y108" s="66">
        <v>1637898.24</v>
      </c>
      <c r="Z108" s="63">
        <v>1678857.13</v>
      </c>
      <c r="AA108" s="67">
        <v>2799.29</v>
      </c>
      <c r="AB108" s="64">
        <v>0</v>
      </c>
      <c r="AC108" s="66">
        <v>1880319.99</v>
      </c>
      <c r="AD108" s="63">
        <v>1715800</v>
      </c>
      <c r="AE108" s="67">
        <v>859.75</v>
      </c>
      <c r="AF108" s="64">
        <v>0</v>
      </c>
      <c r="AG108" s="66">
        <v>1921624.97</v>
      </c>
      <c r="AH108" s="63">
        <v>1604856.17</v>
      </c>
      <c r="AI108" s="67">
        <v>387.89</v>
      </c>
      <c r="AJ108" s="63">
        <v>0</v>
      </c>
      <c r="AK108" s="66">
        <v>1800572.05</v>
      </c>
      <c r="AL108" s="63">
        <v>1972872.75</v>
      </c>
      <c r="AM108" s="67">
        <v>341.68</v>
      </c>
      <c r="AN108" s="63">
        <v>0</v>
      </c>
      <c r="AO108" s="66">
        <v>2214140.23</v>
      </c>
      <c r="AP108" s="63">
        <v>2720858.56</v>
      </c>
      <c r="AQ108" s="67">
        <v>667.26</v>
      </c>
      <c r="AR108" s="63">
        <v>0</v>
      </c>
      <c r="AS108" s="66">
        <f t="shared" si="17"/>
        <v>3056424.9184000008</v>
      </c>
      <c r="AT108" s="68"/>
      <c r="AU108" s="69"/>
      <c r="AV108" s="63">
        <v>0</v>
      </c>
      <c r="AW108" s="63">
        <v>4</v>
      </c>
      <c r="AX108" s="63">
        <v>16</v>
      </c>
      <c r="AY108" s="63">
        <v>22</v>
      </c>
      <c r="AZ108" s="63">
        <v>44</v>
      </c>
      <c r="BA108" s="63">
        <v>44</v>
      </c>
      <c r="BB108" s="63"/>
      <c r="BC108" s="63"/>
      <c r="BD108" s="70">
        <f t="shared" si="20"/>
        <v>2174616.4300000002</v>
      </c>
      <c r="BE108" s="71">
        <f t="shared" si="18"/>
        <v>294.74</v>
      </c>
      <c r="BF108" s="72">
        <f>+$BJ$601</f>
        <v>508.08</v>
      </c>
      <c r="BG108" s="65">
        <f t="shared" si="19"/>
        <v>1574022.5199999998</v>
      </c>
      <c r="BH108" s="73">
        <f t="shared" si="21"/>
        <v>3.9535112398627328E-3</v>
      </c>
      <c r="BI108" s="74">
        <f t="shared" si="22"/>
        <v>3.9535112398627302E-3</v>
      </c>
    </row>
    <row r="109" spans="1:61" ht="15.75" customHeight="1" x14ac:dyDescent="0.25">
      <c r="A109" s="59">
        <v>1</v>
      </c>
      <c r="B109" s="60">
        <v>108</v>
      </c>
      <c r="C109" s="60">
        <v>2</v>
      </c>
      <c r="D109" s="61" t="s">
        <v>85</v>
      </c>
      <c r="E109" s="61" t="s">
        <v>185</v>
      </c>
      <c r="F109" s="62">
        <v>3781</v>
      </c>
      <c r="G109" s="63">
        <v>10</v>
      </c>
      <c r="H109" s="63">
        <v>764811.18</v>
      </c>
      <c r="I109" s="64">
        <v>0</v>
      </c>
      <c r="J109" s="65">
        <v>841292.3</v>
      </c>
      <c r="K109" s="63">
        <v>752762.38</v>
      </c>
      <c r="L109" s="64">
        <v>0</v>
      </c>
      <c r="M109" s="65">
        <v>828038.61</v>
      </c>
      <c r="N109" s="63">
        <v>827521.44</v>
      </c>
      <c r="O109" s="64">
        <v>74476.929999999993</v>
      </c>
      <c r="P109" s="65">
        <v>828348.96</v>
      </c>
      <c r="Q109" s="63">
        <v>871781.3</v>
      </c>
      <c r="R109" s="64">
        <v>78817.94</v>
      </c>
      <c r="S109" s="65">
        <v>872259.69</v>
      </c>
      <c r="T109" s="63">
        <v>763834.38</v>
      </c>
      <c r="U109" s="64">
        <v>12220.8</v>
      </c>
      <c r="V109" s="66">
        <v>826774.94</v>
      </c>
      <c r="W109" s="63">
        <v>899491.59</v>
      </c>
      <c r="X109" s="64">
        <v>0</v>
      </c>
      <c r="Y109" s="66">
        <v>989440.75</v>
      </c>
      <c r="Z109" s="63">
        <v>1127824.1200000001</v>
      </c>
      <c r="AA109" s="67">
        <v>583.32000000000005</v>
      </c>
      <c r="AB109" s="64">
        <v>0</v>
      </c>
      <c r="AC109" s="66">
        <v>1240606.53</v>
      </c>
      <c r="AD109" s="63">
        <v>1096586.6399999999</v>
      </c>
      <c r="AE109" s="67">
        <v>40.03</v>
      </c>
      <c r="AF109" s="64">
        <v>0</v>
      </c>
      <c r="AG109" s="66">
        <v>1206245.31</v>
      </c>
      <c r="AH109" s="63">
        <v>1031075.09</v>
      </c>
      <c r="AI109" s="67">
        <v>0</v>
      </c>
      <c r="AJ109" s="63">
        <v>0</v>
      </c>
      <c r="AK109" s="66">
        <v>1134182.6000000001</v>
      </c>
      <c r="AL109" s="63">
        <v>1137382.3400000001</v>
      </c>
      <c r="AM109" s="67">
        <v>-7.7</v>
      </c>
      <c r="AN109" s="63">
        <v>0</v>
      </c>
      <c r="AO109" s="66">
        <v>1251120.57</v>
      </c>
      <c r="AP109" s="63">
        <v>1784076.25</v>
      </c>
      <c r="AQ109" s="67">
        <v>9.9600000000000009</v>
      </c>
      <c r="AR109" s="63">
        <v>0</v>
      </c>
      <c r="AS109" s="66">
        <f t="shared" si="17"/>
        <v>1962910.895</v>
      </c>
      <c r="AT109" s="68"/>
      <c r="AU109" s="69"/>
      <c r="AV109" s="63">
        <v>0</v>
      </c>
      <c r="AW109" s="63">
        <v>0</v>
      </c>
      <c r="AX109" s="63">
        <v>0</v>
      </c>
      <c r="AY109" s="63">
        <v>0</v>
      </c>
      <c r="AZ109" s="63">
        <v>2</v>
      </c>
      <c r="BA109" s="63">
        <v>2</v>
      </c>
      <c r="BB109" s="63"/>
      <c r="BC109" s="63"/>
      <c r="BD109" s="70">
        <f t="shared" si="20"/>
        <v>1359013.18</v>
      </c>
      <c r="BE109" s="71">
        <f t="shared" si="18"/>
        <v>359.43</v>
      </c>
      <c r="BF109" s="72">
        <f t="shared" ref="BF109:BF117" si="28">+$BJ$600</f>
        <v>520.02</v>
      </c>
      <c r="BG109" s="65">
        <f t="shared" si="19"/>
        <v>607190.78999999992</v>
      </c>
      <c r="BH109" s="73">
        <f t="shared" si="21"/>
        <v>1.5250961040926736E-3</v>
      </c>
      <c r="BI109" s="74">
        <f t="shared" si="22"/>
        <v>1.5250961040926699E-3</v>
      </c>
    </row>
    <row r="110" spans="1:61" ht="15.75" customHeight="1" x14ac:dyDescent="0.25">
      <c r="A110" s="59">
        <v>1</v>
      </c>
      <c r="B110" s="60">
        <v>110</v>
      </c>
      <c r="C110" s="60">
        <v>14</v>
      </c>
      <c r="D110" s="61" t="s">
        <v>85</v>
      </c>
      <c r="E110" s="61" t="s">
        <v>186</v>
      </c>
      <c r="F110" s="62">
        <v>5436</v>
      </c>
      <c r="G110" s="63">
        <v>10</v>
      </c>
      <c r="H110" s="63">
        <v>464269.27</v>
      </c>
      <c r="I110" s="64">
        <v>10014.94</v>
      </c>
      <c r="J110" s="65">
        <v>499679.76</v>
      </c>
      <c r="K110" s="63">
        <v>499964.15999999997</v>
      </c>
      <c r="L110" s="64">
        <v>10437.540000000001</v>
      </c>
      <c r="M110" s="65">
        <v>538479.28</v>
      </c>
      <c r="N110" s="63">
        <v>454347.14</v>
      </c>
      <c r="O110" s="64">
        <v>4453.5200000000004</v>
      </c>
      <c r="P110" s="65">
        <v>494882.98</v>
      </c>
      <c r="Q110" s="63">
        <v>532971.04</v>
      </c>
      <c r="R110" s="64">
        <v>5265.51</v>
      </c>
      <c r="S110" s="65">
        <v>580476.07999999996</v>
      </c>
      <c r="T110" s="63">
        <v>433847.84</v>
      </c>
      <c r="U110" s="64">
        <v>4308.95</v>
      </c>
      <c r="V110" s="66">
        <v>472492.78</v>
      </c>
      <c r="W110" s="63">
        <v>672631.73</v>
      </c>
      <c r="X110" s="64">
        <v>32030.06</v>
      </c>
      <c r="Y110" s="66">
        <v>704661.83</v>
      </c>
      <c r="Z110" s="63">
        <v>916326.69</v>
      </c>
      <c r="AA110" s="67">
        <v>2213.9</v>
      </c>
      <c r="AB110" s="64">
        <v>43634.559999999998</v>
      </c>
      <c r="AC110" s="66">
        <v>966723.75</v>
      </c>
      <c r="AD110" s="63">
        <v>844285.1</v>
      </c>
      <c r="AE110" s="67">
        <v>818.12</v>
      </c>
      <c r="AF110" s="64">
        <v>39356.31</v>
      </c>
      <c r="AG110" s="66">
        <v>893938.41</v>
      </c>
      <c r="AH110" s="63">
        <v>935724.29</v>
      </c>
      <c r="AI110" s="67">
        <v>897.65</v>
      </c>
      <c r="AJ110" s="63">
        <v>44560.52</v>
      </c>
      <c r="AK110" s="66">
        <v>991556.32</v>
      </c>
      <c r="AL110" s="63">
        <v>1091154.8999999999</v>
      </c>
      <c r="AM110" s="67">
        <v>1205.51</v>
      </c>
      <c r="AN110" s="63">
        <v>52284.98</v>
      </c>
      <c r="AO110" s="66">
        <v>1155008.3999999999</v>
      </c>
      <c r="AP110" s="63">
        <v>1565419.32</v>
      </c>
      <c r="AQ110" s="67">
        <v>1829.57</v>
      </c>
      <c r="AR110" s="63">
        <v>74222.333545999994</v>
      </c>
      <c r="AS110" s="66">
        <f t="shared" si="17"/>
        <v>1657356.1140994001</v>
      </c>
      <c r="AT110" s="68"/>
      <c r="AU110" s="69"/>
      <c r="AV110" s="63">
        <v>42</v>
      </c>
      <c r="AW110" s="63">
        <v>43</v>
      </c>
      <c r="AX110" s="63">
        <v>56</v>
      </c>
      <c r="AY110" s="63">
        <v>62</v>
      </c>
      <c r="AZ110" s="63">
        <v>87</v>
      </c>
      <c r="BA110" s="63">
        <v>87</v>
      </c>
      <c r="BB110" s="63"/>
      <c r="BC110" s="63"/>
      <c r="BD110" s="70">
        <f t="shared" si="20"/>
        <v>1132916.6000000001</v>
      </c>
      <c r="BE110" s="71">
        <f t="shared" si="18"/>
        <v>208.41</v>
      </c>
      <c r="BF110" s="72">
        <f t="shared" si="28"/>
        <v>520.02</v>
      </c>
      <c r="BG110" s="65">
        <f t="shared" si="19"/>
        <v>1693911.96</v>
      </c>
      <c r="BH110" s="73">
        <f t="shared" si="21"/>
        <v>4.2546405074292797E-3</v>
      </c>
      <c r="BI110" s="74">
        <f t="shared" si="22"/>
        <v>4.2546405074292797E-3</v>
      </c>
    </row>
    <row r="111" spans="1:61" ht="15.75" customHeight="1" x14ac:dyDescent="0.25">
      <c r="A111" s="59">
        <v>1</v>
      </c>
      <c r="B111" s="60">
        <v>111</v>
      </c>
      <c r="C111" s="60">
        <v>14</v>
      </c>
      <c r="D111" s="61" t="s">
        <v>85</v>
      </c>
      <c r="E111" s="61" t="s">
        <v>187</v>
      </c>
      <c r="F111" s="62">
        <v>1948</v>
      </c>
      <c r="G111" s="63">
        <v>10</v>
      </c>
      <c r="H111" s="63">
        <v>114349.03</v>
      </c>
      <c r="I111" s="64">
        <v>0</v>
      </c>
      <c r="J111" s="65">
        <v>125783.93</v>
      </c>
      <c r="K111" s="63">
        <v>133403.79</v>
      </c>
      <c r="L111" s="64">
        <v>0</v>
      </c>
      <c r="M111" s="65">
        <v>146744.17000000001</v>
      </c>
      <c r="N111" s="63">
        <v>181995.39</v>
      </c>
      <c r="O111" s="64">
        <v>0</v>
      </c>
      <c r="P111" s="65">
        <v>200194.93</v>
      </c>
      <c r="Q111" s="63">
        <v>187749.99</v>
      </c>
      <c r="R111" s="64">
        <v>0</v>
      </c>
      <c r="S111" s="65">
        <v>206524.98</v>
      </c>
      <c r="T111" s="63">
        <v>186715.71</v>
      </c>
      <c r="U111" s="64">
        <v>3721.57</v>
      </c>
      <c r="V111" s="66">
        <v>201293.54</v>
      </c>
      <c r="W111" s="63">
        <v>266014.76</v>
      </c>
      <c r="X111" s="64">
        <v>24183.22</v>
      </c>
      <c r="Y111" s="66">
        <v>266014.69</v>
      </c>
      <c r="Z111" s="63">
        <v>358897.64</v>
      </c>
      <c r="AA111" s="67">
        <v>659.63</v>
      </c>
      <c r="AB111" s="64">
        <v>32627.119999999999</v>
      </c>
      <c r="AC111" s="66">
        <v>360361.9</v>
      </c>
      <c r="AD111" s="63">
        <v>364686.88</v>
      </c>
      <c r="AE111" s="67">
        <v>231.56</v>
      </c>
      <c r="AF111" s="64">
        <v>32754.68</v>
      </c>
      <c r="AG111" s="66">
        <v>367060.62</v>
      </c>
      <c r="AH111" s="63">
        <v>314545.64</v>
      </c>
      <c r="AI111" s="67">
        <v>179.08</v>
      </c>
      <c r="AJ111" s="63">
        <v>28599.73</v>
      </c>
      <c r="AK111" s="66">
        <v>316533.44</v>
      </c>
      <c r="AL111" s="63">
        <v>466778.57</v>
      </c>
      <c r="AM111" s="67">
        <v>170.06</v>
      </c>
      <c r="AN111" s="63">
        <v>42870.2</v>
      </c>
      <c r="AO111" s="66">
        <v>467864.07</v>
      </c>
      <c r="AP111" s="63">
        <v>580557.03</v>
      </c>
      <c r="AQ111" s="67">
        <v>204.11</v>
      </c>
      <c r="AR111" s="63">
        <v>52346.190126000001</v>
      </c>
      <c r="AS111" s="66">
        <f t="shared" si="17"/>
        <v>582121.33086140011</v>
      </c>
      <c r="AT111" s="68"/>
      <c r="AU111" s="69"/>
      <c r="AV111" s="63">
        <v>10</v>
      </c>
      <c r="AW111" s="63">
        <v>10</v>
      </c>
      <c r="AX111" s="63">
        <v>10</v>
      </c>
      <c r="AY111" s="63">
        <v>8</v>
      </c>
      <c r="AZ111" s="63">
        <v>6</v>
      </c>
      <c r="BA111" s="63">
        <v>6</v>
      </c>
      <c r="BB111" s="63"/>
      <c r="BC111" s="63"/>
      <c r="BD111" s="70">
        <f t="shared" si="20"/>
        <v>418788.27</v>
      </c>
      <c r="BE111" s="71">
        <f t="shared" si="18"/>
        <v>214.98</v>
      </c>
      <c r="BF111" s="72">
        <f t="shared" si="28"/>
        <v>520.02</v>
      </c>
      <c r="BG111" s="65">
        <f t="shared" si="19"/>
        <v>594217.91999999993</v>
      </c>
      <c r="BH111" s="73">
        <f t="shared" si="21"/>
        <v>1.4925118261000828E-3</v>
      </c>
      <c r="BI111" s="74">
        <f t="shared" si="22"/>
        <v>1.49251182610008E-3</v>
      </c>
    </row>
    <row r="112" spans="1:61" ht="15.75" customHeight="1" x14ac:dyDescent="0.25">
      <c r="A112" s="59">
        <v>1</v>
      </c>
      <c r="B112" s="60">
        <v>113</v>
      </c>
      <c r="C112" s="60">
        <v>15</v>
      </c>
      <c r="D112" s="61" t="s">
        <v>85</v>
      </c>
      <c r="E112" s="61" t="s">
        <v>188</v>
      </c>
      <c r="F112" s="62">
        <v>789</v>
      </c>
      <c r="G112" s="63">
        <v>10</v>
      </c>
      <c r="H112" s="63">
        <v>20834.39</v>
      </c>
      <c r="I112" s="64">
        <v>1013.81</v>
      </c>
      <c r="J112" s="65">
        <v>21802.639999999999</v>
      </c>
      <c r="K112" s="63">
        <v>7520.16</v>
      </c>
      <c r="L112" s="64">
        <v>849.47</v>
      </c>
      <c r="M112" s="65">
        <v>7337.76</v>
      </c>
      <c r="N112" s="63">
        <v>13913.3</v>
      </c>
      <c r="O112" s="64">
        <v>401.19</v>
      </c>
      <c r="P112" s="65">
        <v>14863.31</v>
      </c>
      <c r="Q112" s="63">
        <v>23890.51</v>
      </c>
      <c r="R112" s="64">
        <v>708.53</v>
      </c>
      <c r="S112" s="65">
        <v>25500.17</v>
      </c>
      <c r="T112" s="63">
        <v>20601.650000000001</v>
      </c>
      <c r="U112" s="64">
        <v>617.82000000000005</v>
      </c>
      <c r="V112" s="66">
        <v>21982.21</v>
      </c>
      <c r="W112" s="63">
        <v>29385.89</v>
      </c>
      <c r="X112" s="64">
        <v>855.91</v>
      </c>
      <c r="Y112" s="66">
        <v>31382.98</v>
      </c>
      <c r="Z112" s="63">
        <v>14930.9</v>
      </c>
      <c r="AA112" s="67">
        <v>0</v>
      </c>
      <c r="AB112" s="64">
        <v>434.89</v>
      </c>
      <c r="AC112" s="66">
        <v>15945.61</v>
      </c>
      <c r="AD112" s="63">
        <v>26666.9</v>
      </c>
      <c r="AE112" s="67">
        <v>0</v>
      </c>
      <c r="AF112" s="64">
        <v>835.01</v>
      </c>
      <c r="AG112" s="66">
        <v>30167.02</v>
      </c>
      <c r="AH112" s="63">
        <v>23698.6</v>
      </c>
      <c r="AI112" s="67">
        <v>175.64</v>
      </c>
      <c r="AJ112" s="63">
        <v>689.85</v>
      </c>
      <c r="AK112" s="66">
        <v>26868.37</v>
      </c>
      <c r="AL112" s="63">
        <v>20183.89</v>
      </c>
      <c r="AM112" s="67">
        <v>164.05</v>
      </c>
      <c r="AN112" s="63">
        <v>614.49</v>
      </c>
      <c r="AO112" s="66">
        <v>23097.83</v>
      </c>
      <c r="AP112" s="63">
        <v>49581.38</v>
      </c>
      <c r="AQ112" s="67">
        <v>164.04</v>
      </c>
      <c r="AR112" s="63">
        <v>1425.715457</v>
      </c>
      <c r="AS112" s="66">
        <f t="shared" si="17"/>
        <v>54542.6909973</v>
      </c>
      <c r="AT112" s="68"/>
      <c r="AU112" s="69"/>
      <c r="AV112" s="63">
        <v>0</v>
      </c>
      <c r="AW112" s="63">
        <v>8</v>
      </c>
      <c r="AX112" s="63">
        <v>8</v>
      </c>
      <c r="AY112" s="63">
        <v>8</v>
      </c>
      <c r="AZ112" s="63">
        <v>8</v>
      </c>
      <c r="BA112" s="63">
        <v>8</v>
      </c>
      <c r="BB112" s="63"/>
      <c r="BC112" s="63"/>
      <c r="BD112" s="70">
        <f t="shared" si="20"/>
        <v>30124.3</v>
      </c>
      <c r="BE112" s="71">
        <f t="shared" si="18"/>
        <v>38.18</v>
      </c>
      <c r="BF112" s="72">
        <f t="shared" si="28"/>
        <v>520.02</v>
      </c>
      <c r="BG112" s="65">
        <f t="shared" si="19"/>
        <v>380171.76</v>
      </c>
      <c r="BH112" s="73">
        <f t="shared" si="21"/>
        <v>9.5488679935684629E-4</v>
      </c>
      <c r="BI112" s="74">
        <f t="shared" si="22"/>
        <v>9.5488679935684597E-4</v>
      </c>
    </row>
    <row r="113" spans="1:61" ht="15.75" customHeight="1" x14ac:dyDescent="0.25">
      <c r="A113" s="59">
        <v>1</v>
      </c>
      <c r="B113" s="60">
        <v>114</v>
      </c>
      <c r="C113" s="60">
        <v>1</v>
      </c>
      <c r="D113" s="61" t="s">
        <v>85</v>
      </c>
      <c r="E113" s="61" t="s">
        <v>189</v>
      </c>
      <c r="F113" s="62">
        <v>1562</v>
      </c>
      <c r="G113" s="63">
        <v>10</v>
      </c>
      <c r="H113" s="63">
        <v>127241.41</v>
      </c>
      <c r="I113" s="64">
        <v>3669.01</v>
      </c>
      <c r="J113" s="65">
        <v>135929.64000000001</v>
      </c>
      <c r="K113" s="63">
        <v>120515.88</v>
      </c>
      <c r="L113" s="64">
        <v>3475.08</v>
      </c>
      <c r="M113" s="65">
        <v>128744.88</v>
      </c>
      <c r="N113" s="63">
        <v>92117.86</v>
      </c>
      <c r="O113" s="64">
        <v>2656.22</v>
      </c>
      <c r="P113" s="65">
        <v>98407.8</v>
      </c>
      <c r="Q113" s="63">
        <v>95374.34</v>
      </c>
      <c r="R113" s="64">
        <v>2788.1</v>
      </c>
      <c r="S113" s="65">
        <v>101844.86</v>
      </c>
      <c r="T113" s="63">
        <v>105604.05</v>
      </c>
      <c r="U113" s="64">
        <v>3091.36</v>
      </c>
      <c r="V113" s="66">
        <v>112763.96</v>
      </c>
      <c r="W113" s="63">
        <v>169369</v>
      </c>
      <c r="X113" s="64">
        <v>4933.09</v>
      </c>
      <c r="Y113" s="66">
        <v>180879.49</v>
      </c>
      <c r="Z113" s="63">
        <v>177176.66</v>
      </c>
      <c r="AA113" s="67">
        <v>164.31</v>
      </c>
      <c r="AB113" s="64">
        <v>5160.5</v>
      </c>
      <c r="AC113" s="66">
        <v>189217.78</v>
      </c>
      <c r="AD113" s="63">
        <v>188200.7</v>
      </c>
      <c r="AE113" s="67">
        <v>0</v>
      </c>
      <c r="AF113" s="64">
        <v>5326.15</v>
      </c>
      <c r="AG113" s="66">
        <v>201162</v>
      </c>
      <c r="AH113" s="63">
        <v>164096.12</v>
      </c>
      <c r="AI113" s="67">
        <v>0</v>
      </c>
      <c r="AJ113" s="63">
        <v>4781.25</v>
      </c>
      <c r="AK113" s="66">
        <v>177436.28</v>
      </c>
      <c r="AL113" s="63">
        <v>231493.7</v>
      </c>
      <c r="AM113" s="67">
        <v>666.02</v>
      </c>
      <c r="AN113" s="63">
        <v>6744.2</v>
      </c>
      <c r="AO113" s="66">
        <v>248681.75</v>
      </c>
      <c r="AP113" s="63">
        <v>333731.11</v>
      </c>
      <c r="AQ113" s="67">
        <v>-0.56999999999999995</v>
      </c>
      <c r="AR113" s="63">
        <v>9480.3033770000002</v>
      </c>
      <c r="AS113" s="66">
        <f t="shared" si="17"/>
        <v>359742.34628530004</v>
      </c>
      <c r="AT113" s="68"/>
      <c r="AU113" s="69"/>
      <c r="AV113" s="63">
        <v>0</v>
      </c>
      <c r="AW113" s="63">
        <v>0</v>
      </c>
      <c r="AX113" s="63">
        <v>10</v>
      </c>
      <c r="AY113" s="63">
        <v>10</v>
      </c>
      <c r="AZ113" s="63">
        <v>14</v>
      </c>
      <c r="BA113" s="63">
        <v>14</v>
      </c>
      <c r="BB113" s="63"/>
      <c r="BC113" s="63"/>
      <c r="BD113" s="70">
        <f t="shared" si="20"/>
        <v>235248.03</v>
      </c>
      <c r="BE113" s="71">
        <f t="shared" si="18"/>
        <v>150.61000000000001</v>
      </c>
      <c r="BF113" s="72">
        <f t="shared" si="28"/>
        <v>520.02</v>
      </c>
      <c r="BG113" s="65">
        <f t="shared" si="19"/>
        <v>577018.41999999993</v>
      </c>
      <c r="BH113" s="73">
        <f t="shared" si="21"/>
        <v>1.4493114171440413E-3</v>
      </c>
      <c r="BI113" s="74">
        <f t="shared" si="22"/>
        <v>1.44931141714404E-3</v>
      </c>
    </row>
    <row r="114" spans="1:61" ht="15.75" customHeight="1" x14ac:dyDescent="0.25">
      <c r="A114" s="59">
        <v>1</v>
      </c>
      <c r="B114" s="60">
        <v>115</v>
      </c>
      <c r="C114" s="60">
        <v>6</v>
      </c>
      <c r="D114" s="61" t="s">
        <v>85</v>
      </c>
      <c r="E114" s="61" t="s">
        <v>190</v>
      </c>
      <c r="F114" s="62">
        <v>1415</v>
      </c>
      <c r="G114" s="63">
        <v>10</v>
      </c>
      <c r="H114" s="63">
        <v>174055.31</v>
      </c>
      <c r="I114" s="64">
        <v>0</v>
      </c>
      <c r="J114" s="65">
        <v>191460.84</v>
      </c>
      <c r="K114" s="63">
        <v>128181.83</v>
      </c>
      <c r="L114" s="64">
        <v>0</v>
      </c>
      <c r="M114" s="65">
        <v>141000.01</v>
      </c>
      <c r="N114" s="63">
        <v>91260.76</v>
      </c>
      <c r="O114" s="64">
        <v>0</v>
      </c>
      <c r="P114" s="65">
        <v>100386.84</v>
      </c>
      <c r="Q114" s="63">
        <v>111928.16</v>
      </c>
      <c r="R114" s="64">
        <v>0</v>
      </c>
      <c r="S114" s="65">
        <v>123120.97</v>
      </c>
      <c r="T114" s="63">
        <v>64616.959999999999</v>
      </c>
      <c r="U114" s="64">
        <v>0</v>
      </c>
      <c r="V114" s="66">
        <v>71078.66</v>
      </c>
      <c r="W114" s="63">
        <v>123754.28</v>
      </c>
      <c r="X114" s="64">
        <v>0</v>
      </c>
      <c r="Y114" s="66">
        <v>136129.71</v>
      </c>
      <c r="Z114" s="63">
        <v>142343.49</v>
      </c>
      <c r="AA114" s="67">
        <v>601.9</v>
      </c>
      <c r="AB114" s="64">
        <v>0</v>
      </c>
      <c r="AC114" s="66">
        <v>156577.82999999999</v>
      </c>
      <c r="AD114" s="63">
        <v>173600.33</v>
      </c>
      <c r="AE114" s="67">
        <v>159.27000000000001</v>
      </c>
      <c r="AF114" s="64">
        <v>0</v>
      </c>
      <c r="AG114" s="66">
        <v>190960.36</v>
      </c>
      <c r="AH114" s="63">
        <v>129084.81</v>
      </c>
      <c r="AI114" s="67">
        <v>0</v>
      </c>
      <c r="AJ114" s="63">
        <v>0</v>
      </c>
      <c r="AK114" s="66">
        <v>141993.29</v>
      </c>
      <c r="AL114" s="63">
        <v>201832.09</v>
      </c>
      <c r="AM114" s="67">
        <v>0</v>
      </c>
      <c r="AN114" s="63">
        <v>0</v>
      </c>
      <c r="AO114" s="66">
        <v>222453.28</v>
      </c>
      <c r="AP114" s="63">
        <v>322945.69</v>
      </c>
      <c r="AQ114" s="67">
        <v>166.6</v>
      </c>
      <c r="AR114" s="63">
        <v>0</v>
      </c>
      <c r="AS114" s="66">
        <f t="shared" si="17"/>
        <v>356370.92700000003</v>
      </c>
      <c r="AT114" s="68"/>
      <c r="AU114" s="69"/>
      <c r="AV114" s="63">
        <v>0</v>
      </c>
      <c r="AW114" s="63">
        <v>0</v>
      </c>
      <c r="AX114" s="63">
        <v>0</v>
      </c>
      <c r="AY114" s="63">
        <v>2</v>
      </c>
      <c r="AZ114" s="63">
        <v>6</v>
      </c>
      <c r="BA114" s="63">
        <v>6</v>
      </c>
      <c r="BB114" s="63"/>
      <c r="BC114" s="63"/>
      <c r="BD114" s="70">
        <f t="shared" si="20"/>
        <v>213671.14</v>
      </c>
      <c r="BE114" s="71">
        <f t="shared" si="18"/>
        <v>151</v>
      </c>
      <c r="BF114" s="72">
        <f t="shared" si="28"/>
        <v>520.02</v>
      </c>
      <c r="BG114" s="65">
        <f t="shared" si="19"/>
        <v>522163.3</v>
      </c>
      <c r="BH114" s="73">
        <f t="shared" si="21"/>
        <v>1.3115304573874944E-3</v>
      </c>
      <c r="BI114" s="74">
        <f t="shared" si="22"/>
        <v>1.3115304573874901E-3</v>
      </c>
    </row>
    <row r="115" spans="1:61" ht="15.75" customHeight="1" x14ac:dyDescent="0.25">
      <c r="A115" s="59">
        <v>1</v>
      </c>
      <c r="B115" s="60">
        <v>116</v>
      </c>
      <c r="C115" s="60">
        <v>14</v>
      </c>
      <c r="D115" s="61" t="s">
        <v>85</v>
      </c>
      <c r="E115" s="61" t="s">
        <v>191</v>
      </c>
      <c r="F115" s="62">
        <v>1725</v>
      </c>
      <c r="G115" s="63">
        <v>10</v>
      </c>
      <c r="H115" s="63">
        <v>332846.64</v>
      </c>
      <c r="I115" s="64">
        <v>29956.3</v>
      </c>
      <c r="J115" s="65">
        <v>333179.38</v>
      </c>
      <c r="K115" s="63">
        <v>323735.78999999998</v>
      </c>
      <c r="L115" s="64">
        <v>29136.32</v>
      </c>
      <c r="M115" s="65">
        <v>324059.42</v>
      </c>
      <c r="N115" s="63">
        <v>202656.26</v>
      </c>
      <c r="O115" s="64">
        <v>18239.14</v>
      </c>
      <c r="P115" s="65">
        <v>202858.83</v>
      </c>
      <c r="Q115" s="63">
        <v>222892.72</v>
      </c>
      <c r="R115" s="64">
        <v>20304.310000000001</v>
      </c>
      <c r="S115" s="65">
        <v>222847.25</v>
      </c>
      <c r="T115" s="63">
        <v>222373.56</v>
      </c>
      <c r="U115" s="64">
        <v>20310.060000000001</v>
      </c>
      <c r="V115" s="66">
        <v>222269.85</v>
      </c>
      <c r="W115" s="63">
        <v>304164.71999999997</v>
      </c>
      <c r="X115" s="64">
        <v>27651.41</v>
      </c>
      <c r="Y115" s="66">
        <v>304164.65000000002</v>
      </c>
      <c r="Z115" s="63">
        <v>297660.93</v>
      </c>
      <c r="AA115" s="67">
        <v>932.91</v>
      </c>
      <c r="AB115" s="64">
        <v>27060.15</v>
      </c>
      <c r="AC115" s="66">
        <v>297660.86</v>
      </c>
      <c r="AD115" s="63">
        <v>289612.84999999998</v>
      </c>
      <c r="AE115" s="67">
        <v>149.71</v>
      </c>
      <c r="AF115" s="64">
        <v>25898.6</v>
      </c>
      <c r="AG115" s="66">
        <v>290796.96999999997</v>
      </c>
      <c r="AH115" s="63">
        <v>288226.27</v>
      </c>
      <c r="AI115" s="67">
        <v>167.23</v>
      </c>
      <c r="AJ115" s="63">
        <v>26203.49</v>
      </c>
      <c r="AK115" s="66">
        <v>289793.05</v>
      </c>
      <c r="AL115" s="63">
        <v>319878.83</v>
      </c>
      <c r="AM115" s="67">
        <v>254.81</v>
      </c>
      <c r="AN115" s="63">
        <v>29184.7</v>
      </c>
      <c r="AO115" s="66">
        <v>321235.20000000001</v>
      </c>
      <c r="AP115" s="63">
        <v>725768.22</v>
      </c>
      <c r="AQ115" s="67">
        <v>175.19</v>
      </c>
      <c r="AR115" s="63">
        <v>65895.416817000005</v>
      </c>
      <c r="AS115" s="66">
        <f t="shared" si="17"/>
        <v>728733.2065013001</v>
      </c>
      <c r="AT115" s="68"/>
      <c r="AU115" s="69"/>
      <c r="AV115" s="63">
        <v>0</v>
      </c>
      <c r="AW115" s="63">
        <v>4</v>
      </c>
      <c r="AX115" s="63">
        <v>8</v>
      </c>
      <c r="AY115" s="63">
        <v>8</v>
      </c>
      <c r="AZ115" s="63">
        <v>14</v>
      </c>
      <c r="BA115" s="63">
        <v>14</v>
      </c>
      <c r="BB115" s="63"/>
      <c r="BC115" s="63"/>
      <c r="BD115" s="70">
        <f t="shared" si="20"/>
        <v>385643.86</v>
      </c>
      <c r="BE115" s="71">
        <f t="shared" si="18"/>
        <v>223.56</v>
      </c>
      <c r="BF115" s="72">
        <f t="shared" si="28"/>
        <v>520.02</v>
      </c>
      <c r="BG115" s="65">
        <f t="shared" si="19"/>
        <v>511393.49999999994</v>
      </c>
      <c r="BH115" s="73">
        <f t="shared" si="21"/>
        <v>1.2844796847269648E-3</v>
      </c>
      <c r="BI115" s="74">
        <f t="shared" si="22"/>
        <v>1.2844796847269601E-3</v>
      </c>
    </row>
    <row r="116" spans="1:61" ht="15.75" customHeight="1" x14ac:dyDescent="0.25">
      <c r="A116" s="59">
        <v>1</v>
      </c>
      <c r="B116" s="60">
        <v>117</v>
      </c>
      <c r="C116" s="60">
        <v>8</v>
      </c>
      <c r="D116" s="61" t="s">
        <v>85</v>
      </c>
      <c r="E116" s="61" t="s">
        <v>192</v>
      </c>
      <c r="F116" s="62">
        <v>1394</v>
      </c>
      <c r="G116" s="63">
        <v>10</v>
      </c>
      <c r="H116" s="63">
        <v>541478.9</v>
      </c>
      <c r="I116" s="64">
        <v>28897.58</v>
      </c>
      <c r="J116" s="65">
        <v>563839.44999999995</v>
      </c>
      <c r="K116" s="63">
        <v>532167.24</v>
      </c>
      <c r="L116" s="64">
        <v>28576.85</v>
      </c>
      <c r="M116" s="65">
        <v>553949.43000000005</v>
      </c>
      <c r="N116" s="63">
        <v>440660.47</v>
      </c>
      <c r="O116" s="64">
        <v>20774.04</v>
      </c>
      <c r="P116" s="65">
        <v>461875.07</v>
      </c>
      <c r="Q116" s="63">
        <v>559529.31000000006</v>
      </c>
      <c r="R116" s="64">
        <v>26457.87</v>
      </c>
      <c r="S116" s="65">
        <v>586378.57999999996</v>
      </c>
      <c r="T116" s="63">
        <v>478546.68</v>
      </c>
      <c r="U116" s="64">
        <v>22699.07</v>
      </c>
      <c r="V116" s="66">
        <v>501432.38</v>
      </c>
      <c r="W116" s="63">
        <v>498934.52</v>
      </c>
      <c r="X116" s="64">
        <v>23758.78</v>
      </c>
      <c r="Y116" s="66">
        <v>522693.31</v>
      </c>
      <c r="Z116" s="63">
        <v>562640.03</v>
      </c>
      <c r="AA116" s="67">
        <v>5600.48</v>
      </c>
      <c r="AB116" s="64">
        <v>26792.37</v>
      </c>
      <c r="AC116" s="66">
        <v>632545.24</v>
      </c>
      <c r="AD116" s="63">
        <v>563131.68999999994</v>
      </c>
      <c r="AE116" s="67">
        <v>6137.54</v>
      </c>
      <c r="AF116" s="64">
        <v>26531.32</v>
      </c>
      <c r="AG116" s="66">
        <v>635848.36</v>
      </c>
      <c r="AH116" s="63">
        <v>473398.48</v>
      </c>
      <c r="AI116" s="67">
        <v>7545.08</v>
      </c>
      <c r="AJ116" s="63">
        <v>22735.64</v>
      </c>
      <c r="AK116" s="66">
        <v>546776.54</v>
      </c>
      <c r="AL116" s="63">
        <v>1040630.19</v>
      </c>
      <c r="AM116" s="67">
        <v>10501.92</v>
      </c>
      <c r="AN116" s="63">
        <v>49360.84</v>
      </c>
      <c r="AO116" s="66">
        <v>1139286.1399999999</v>
      </c>
      <c r="AP116" s="63">
        <v>878097.2</v>
      </c>
      <c r="AQ116" s="67">
        <v>10535.03</v>
      </c>
      <c r="AR116" s="63">
        <v>41814.133957999999</v>
      </c>
      <c r="AS116" s="66">
        <f t="shared" si="17"/>
        <v>991100.30364619999</v>
      </c>
      <c r="AT116" s="68"/>
      <c r="AU116" s="69"/>
      <c r="AV116" s="63">
        <v>225</v>
      </c>
      <c r="AW116" s="63">
        <v>239</v>
      </c>
      <c r="AX116" s="63">
        <v>271</v>
      </c>
      <c r="AY116" s="63">
        <v>276</v>
      </c>
      <c r="AZ116" s="63">
        <v>378</v>
      </c>
      <c r="BA116" s="63">
        <v>378</v>
      </c>
      <c r="BB116" s="63"/>
      <c r="BC116" s="63"/>
      <c r="BD116" s="70">
        <f t="shared" si="20"/>
        <v>789111.32</v>
      </c>
      <c r="BE116" s="71">
        <f t="shared" si="18"/>
        <v>566.08000000000004</v>
      </c>
      <c r="BF116" s="72">
        <f t="shared" si="28"/>
        <v>520.02</v>
      </c>
      <c r="BG116" s="65">
        <f t="shared" si="19"/>
        <v>0</v>
      </c>
      <c r="BH116" s="73">
        <f t="shared" si="21"/>
        <v>0</v>
      </c>
      <c r="BI116" s="74">
        <f t="shared" si="22"/>
        <v>0</v>
      </c>
    </row>
    <row r="117" spans="1:61" ht="15.75" customHeight="1" x14ac:dyDescent="0.25">
      <c r="A117" s="59">
        <v>1</v>
      </c>
      <c r="B117" s="60">
        <v>118</v>
      </c>
      <c r="C117" s="60">
        <v>12</v>
      </c>
      <c r="D117" s="61" t="s">
        <v>85</v>
      </c>
      <c r="E117" s="61" t="s">
        <v>193</v>
      </c>
      <c r="F117" s="62">
        <v>3951</v>
      </c>
      <c r="G117" s="63">
        <v>10</v>
      </c>
      <c r="H117" s="63">
        <v>479986.45</v>
      </c>
      <c r="I117" s="64">
        <v>57107.17</v>
      </c>
      <c r="J117" s="65">
        <v>465167.2</v>
      </c>
      <c r="K117" s="63">
        <v>470178.75</v>
      </c>
      <c r="L117" s="64">
        <v>58080.78</v>
      </c>
      <c r="M117" s="65">
        <v>453307.78</v>
      </c>
      <c r="N117" s="63">
        <v>404072.68</v>
      </c>
      <c r="O117" s="64">
        <v>36366.65</v>
      </c>
      <c r="P117" s="65">
        <v>404476.63</v>
      </c>
      <c r="Q117" s="63">
        <v>455046.42</v>
      </c>
      <c r="R117" s="64">
        <v>41481.949999999997</v>
      </c>
      <c r="S117" s="65">
        <v>454920.92</v>
      </c>
      <c r="T117" s="63">
        <v>332841.90999999997</v>
      </c>
      <c r="U117" s="64">
        <v>30623.43</v>
      </c>
      <c r="V117" s="66">
        <v>332440.33</v>
      </c>
      <c r="W117" s="63">
        <v>662813.49</v>
      </c>
      <c r="X117" s="64">
        <v>60255.82</v>
      </c>
      <c r="Y117" s="66">
        <v>662813.43999999994</v>
      </c>
      <c r="Z117" s="63">
        <v>675938.99</v>
      </c>
      <c r="AA117" s="67">
        <v>1019.36</v>
      </c>
      <c r="AB117" s="64">
        <v>61449.05</v>
      </c>
      <c r="AC117" s="66">
        <v>675938.93</v>
      </c>
      <c r="AD117" s="63">
        <v>704595.38</v>
      </c>
      <c r="AE117" s="67">
        <v>404.26</v>
      </c>
      <c r="AF117" s="64">
        <v>66559.87</v>
      </c>
      <c r="AG117" s="66">
        <v>702270.34</v>
      </c>
      <c r="AH117" s="63">
        <v>659211.28</v>
      </c>
      <c r="AI117" s="67">
        <v>444.08</v>
      </c>
      <c r="AJ117" s="63">
        <v>59916.84</v>
      </c>
      <c r="AK117" s="66">
        <v>659611.36</v>
      </c>
      <c r="AL117" s="63">
        <v>695675.53</v>
      </c>
      <c r="AM117" s="67">
        <v>65.73</v>
      </c>
      <c r="AN117" s="63">
        <v>63241.3</v>
      </c>
      <c r="AO117" s="66">
        <v>696481.32</v>
      </c>
      <c r="AP117" s="63">
        <v>988056.3</v>
      </c>
      <c r="AQ117" s="67">
        <v>66.02</v>
      </c>
      <c r="AR117" s="63">
        <v>89823.691005999994</v>
      </c>
      <c r="AS117" s="66">
        <f t="shared" si="17"/>
        <v>989735.15189340012</v>
      </c>
      <c r="AT117" s="68"/>
      <c r="AU117" s="69"/>
      <c r="AV117" s="63">
        <v>0</v>
      </c>
      <c r="AW117" s="63">
        <v>4</v>
      </c>
      <c r="AX117" s="63">
        <v>4</v>
      </c>
      <c r="AY117" s="63">
        <v>4</v>
      </c>
      <c r="AZ117" s="63">
        <v>8</v>
      </c>
      <c r="BA117" s="63">
        <v>8</v>
      </c>
      <c r="BB117" s="63"/>
      <c r="BC117" s="63"/>
      <c r="BD117" s="70">
        <f t="shared" si="20"/>
        <v>744807.42</v>
      </c>
      <c r="BE117" s="71">
        <f t="shared" si="18"/>
        <v>188.51</v>
      </c>
      <c r="BF117" s="72">
        <f t="shared" si="28"/>
        <v>520.02</v>
      </c>
      <c r="BG117" s="65">
        <f t="shared" si="19"/>
        <v>1309796.01</v>
      </c>
      <c r="BH117" s="73">
        <f t="shared" si="21"/>
        <v>3.2898469886328955E-3</v>
      </c>
      <c r="BI117" s="74">
        <f t="shared" si="22"/>
        <v>3.2898469886328999E-3</v>
      </c>
    </row>
    <row r="118" spans="1:61" ht="15.75" customHeight="1" x14ac:dyDescent="0.25">
      <c r="A118" s="59">
        <v>1</v>
      </c>
      <c r="B118" s="60">
        <v>119</v>
      </c>
      <c r="C118" s="60">
        <v>7</v>
      </c>
      <c r="D118" s="61" t="s">
        <v>89</v>
      </c>
      <c r="E118" s="61" t="s">
        <v>194</v>
      </c>
      <c r="F118" s="62">
        <v>8624</v>
      </c>
      <c r="G118" s="63">
        <v>12</v>
      </c>
      <c r="H118" s="63">
        <v>1525999.87</v>
      </c>
      <c r="I118" s="64">
        <v>137339.97</v>
      </c>
      <c r="J118" s="65">
        <v>1555299.09</v>
      </c>
      <c r="K118" s="63">
        <v>1590815.85</v>
      </c>
      <c r="L118" s="64">
        <v>143173.4</v>
      </c>
      <c r="M118" s="65">
        <v>1621359.54</v>
      </c>
      <c r="N118" s="63">
        <v>949983.79</v>
      </c>
      <c r="O118" s="64">
        <v>85498.74</v>
      </c>
      <c r="P118" s="65">
        <v>968223.26</v>
      </c>
      <c r="Q118" s="63">
        <v>1189903.8400000001</v>
      </c>
      <c r="R118" s="64">
        <v>108029.98</v>
      </c>
      <c r="S118" s="65">
        <v>1211698.73</v>
      </c>
      <c r="T118" s="63">
        <v>1241564.1200000001</v>
      </c>
      <c r="U118" s="64">
        <v>112859.25</v>
      </c>
      <c r="V118" s="66">
        <v>1264149.45</v>
      </c>
      <c r="W118" s="63">
        <v>1589816.48</v>
      </c>
      <c r="X118" s="64">
        <v>144528.88</v>
      </c>
      <c r="Y118" s="66">
        <v>1618722.12</v>
      </c>
      <c r="Z118" s="63">
        <v>1692018.83</v>
      </c>
      <c r="AA118" s="67">
        <v>13002.94</v>
      </c>
      <c r="AB118" s="64">
        <v>153820</v>
      </c>
      <c r="AC118" s="66">
        <v>1710672.11</v>
      </c>
      <c r="AD118" s="63">
        <v>1697408.5</v>
      </c>
      <c r="AE118" s="67">
        <v>1729.14</v>
      </c>
      <c r="AF118" s="64">
        <v>158910.28</v>
      </c>
      <c r="AG118" s="66">
        <v>1723857.06</v>
      </c>
      <c r="AH118" s="63">
        <v>1665561.23</v>
      </c>
      <c r="AI118" s="67">
        <v>988.01</v>
      </c>
      <c r="AJ118" s="63">
        <v>151390.87</v>
      </c>
      <c r="AK118" s="66">
        <v>1699000.74</v>
      </c>
      <c r="AL118" s="63">
        <v>1951710.36</v>
      </c>
      <c r="AM118" s="67">
        <v>1480.77</v>
      </c>
      <c r="AN118" s="63">
        <v>177400.62</v>
      </c>
      <c r="AO118" s="66">
        <v>1990250.91</v>
      </c>
      <c r="AP118" s="63">
        <v>2800839.3</v>
      </c>
      <c r="AQ118" s="67">
        <v>717.15</v>
      </c>
      <c r="AR118" s="63">
        <v>254639.13935700001</v>
      </c>
      <c r="AS118" s="66">
        <f t="shared" si="17"/>
        <v>2856961.1511201602</v>
      </c>
      <c r="AT118" s="68"/>
      <c r="AU118" s="69"/>
      <c r="AV118" s="63">
        <v>11</v>
      </c>
      <c r="AW118" s="63">
        <v>12</v>
      </c>
      <c r="AX118" s="63">
        <v>19</v>
      </c>
      <c r="AY118" s="63">
        <v>21</v>
      </c>
      <c r="AZ118" s="63">
        <v>27</v>
      </c>
      <c r="BA118" s="63">
        <v>27</v>
      </c>
      <c r="BB118" s="63"/>
      <c r="BC118" s="63"/>
      <c r="BD118" s="70">
        <f t="shared" si="20"/>
        <v>1996148.39</v>
      </c>
      <c r="BE118" s="71">
        <f t="shared" si="18"/>
        <v>231.46</v>
      </c>
      <c r="BF118" s="72">
        <f>+$BJ$601</f>
        <v>508.08</v>
      </c>
      <c r="BG118" s="65">
        <f t="shared" si="19"/>
        <v>2385570.88</v>
      </c>
      <c r="BH118" s="73">
        <f t="shared" si="21"/>
        <v>5.9918972998996428E-3</v>
      </c>
      <c r="BI118" s="74">
        <f t="shared" si="22"/>
        <v>5.9918972998996402E-3</v>
      </c>
    </row>
    <row r="119" spans="1:61" ht="15.75" customHeight="1" x14ac:dyDescent="0.25">
      <c r="A119" s="59">
        <v>1</v>
      </c>
      <c r="B119" s="60">
        <v>120</v>
      </c>
      <c r="C119" s="60">
        <v>4</v>
      </c>
      <c r="D119" s="61" t="s">
        <v>85</v>
      </c>
      <c r="E119" s="61" t="s">
        <v>195</v>
      </c>
      <c r="F119" s="62">
        <v>2171</v>
      </c>
      <c r="G119" s="63">
        <v>10</v>
      </c>
      <c r="H119" s="63">
        <v>388057.49</v>
      </c>
      <c r="I119" s="64">
        <v>0</v>
      </c>
      <c r="J119" s="65">
        <v>426863.24</v>
      </c>
      <c r="K119" s="63">
        <v>359970.75</v>
      </c>
      <c r="L119" s="64">
        <v>0</v>
      </c>
      <c r="M119" s="65">
        <v>395967.83</v>
      </c>
      <c r="N119" s="63">
        <v>266677.98</v>
      </c>
      <c r="O119" s="64">
        <v>0</v>
      </c>
      <c r="P119" s="65">
        <v>293345.78000000003</v>
      </c>
      <c r="Q119" s="63">
        <v>319225.75</v>
      </c>
      <c r="R119" s="64">
        <v>0</v>
      </c>
      <c r="S119" s="65">
        <v>351148.33</v>
      </c>
      <c r="T119" s="63">
        <v>309966.96000000002</v>
      </c>
      <c r="U119" s="64">
        <v>0</v>
      </c>
      <c r="V119" s="66">
        <v>340963.65</v>
      </c>
      <c r="W119" s="63">
        <v>459344.08</v>
      </c>
      <c r="X119" s="64">
        <v>0</v>
      </c>
      <c r="Y119" s="66">
        <v>505278.48</v>
      </c>
      <c r="Z119" s="63">
        <v>506109.88</v>
      </c>
      <c r="AA119" s="67">
        <v>217</v>
      </c>
      <c r="AB119" s="64">
        <v>0</v>
      </c>
      <c r="AC119" s="66">
        <v>566555.81999999995</v>
      </c>
      <c r="AD119" s="63">
        <v>453591.97</v>
      </c>
      <c r="AE119" s="67">
        <v>844.34</v>
      </c>
      <c r="AF119" s="64">
        <v>0</v>
      </c>
      <c r="AG119" s="66">
        <v>509629.01</v>
      </c>
      <c r="AH119" s="63">
        <v>400691.31</v>
      </c>
      <c r="AI119" s="67">
        <v>775.29</v>
      </c>
      <c r="AJ119" s="63">
        <v>0</v>
      </c>
      <c r="AK119" s="66">
        <v>450857.25</v>
      </c>
      <c r="AL119" s="63">
        <v>577728.68000000005</v>
      </c>
      <c r="AM119" s="67">
        <v>970.93</v>
      </c>
      <c r="AN119" s="63">
        <v>0</v>
      </c>
      <c r="AO119" s="66">
        <v>646040.14</v>
      </c>
      <c r="AP119" s="63">
        <v>785853.98</v>
      </c>
      <c r="AQ119" s="67">
        <v>1405.31</v>
      </c>
      <c r="AR119" s="63">
        <v>0</v>
      </c>
      <c r="AS119" s="66">
        <f t="shared" si="17"/>
        <v>876470.79299999995</v>
      </c>
      <c r="AT119" s="68"/>
      <c r="AU119" s="69"/>
      <c r="AV119" s="63">
        <v>46</v>
      </c>
      <c r="AW119" s="63">
        <v>53</v>
      </c>
      <c r="AX119" s="63">
        <v>50</v>
      </c>
      <c r="AY119" s="63">
        <v>53</v>
      </c>
      <c r="AZ119" s="63">
        <v>62</v>
      </c>
      <c r="BA119" s="63">
        <v>62</v>
      </c>
      <c r="BB119" s="63"/>
      <c r="BC119" s="63"/>
      <c r="BD119" s="70">
        <f t="shared" si="20"/>
        <v>609910.6</v>
      </c>
      <c r="BE119" s="71">
        <f t="shared" si="18"/>
        <v>280.94</v>
      </c>
      <c r="BF119" s="72">
        <f>+$BJ$600</f>
        <v>520.02</v>
      </c>
      <c r="BG119" s="65">
        <f t="shared" si="19"/>
        <v>519042.68</v>
      </c>
      <c r="BH119" s="73">
        <f t="shared" si="21"/>
        <v>1.3036923190581009E-3</v>
      </c>
      <c r="BI119" s="74">
        <f t="shared" si="22"/>
        <v>1.3036923190581E-3</v>
      </c>
    </row>
    <row r="120" spans="1:61" ht="15.75" customHeight="1" x14ac:dyDescent="0.25">
      <c r="A120" s="59">
        <v>1</v>
      </c>
      <c r="B120" s="60">
        <v>121</v>
      </c>
      <c r="C120" s="60">
        <v>3</v>
      </c>
      <c r="D120" s="61" t="s">
        <v>89</v>
      </c>
      <c r="E120" s="61" t="s">
        <v>196</v>
      </c>
      <c r="F120" s="62">
        <v>7116</v>
      </c>
      <c r="G120" s="63">
        <v>12</v>
      </c>
      <c r="H120" s="63">
        <v>743068.42</v>
      </c>
      <c r="I120" s="64">
        <v>0</v>
      </c>
      <c r="J120" s="65">
        <v>832236.63</v>
      </c>
      <c r="K120" s="63">
        <v>667815.26</v>
      </c>
      <c r="L120" s="64">
        <v>0</v>
      </c>
      <c r="M120" s="65">
        <v>747953.09</v>
      </c>
      <c r="N120" s="63">
        <v>736098.59</v>
      </c>
      <c r="O120" s="64">
        <v>0</v>
      </c>
      <c r="P120" s="65">
        <v>824430.42</v>
      </c>
      <c r="Q120" s="63">
        <v>822281.43</v>
      </c>
      <c r="R120" s="64">
        <v>0</v>
      </c>
      <c r="S120" s="65">
        <v>920955.2</v>
      </c>
      <c r="T120" s="63">
        <v>681814.62</v>
      </c>
      <c r="U120" s="64">
        <v>0</v>
      </c>
      <c r="V120" s="66">
        <v>763632.37</v>
      </c>
      <c r="W120" s="63">
        <v>724175.8</v>
      </c>
      <c r="X120" s="64">
        <v>0</v>
      </c>
      <c r="Y120" s="66">
        <v>811076.89</v>
      </c>
      <c r="Z120" s="63">
        <v>769783.42</v>
      </c>
      <c r="AA120" s="67">
        <v>3626.03</v>
      </c>
      <c r="AB120" s="64">
        <v>0</v>
      </c>
      <c r="AC120" s="66">
        <v>861663.86</v>
      </c>
      <c r="AD120" s="63">
        <v>777179.96</v>
      </c>
      <c r="AE120" s="67">
        <v>818.27</v>
      </c>
      <c r="AF120" s="64">
        <v>0</v>
      </c>
      <c r="AG120" s="66">
        <v>873984.58</v>
      </c>
      <c r="AH120" s="63">
        <v>763297.05</v>
      </c>
      <c r="AI120" s="67">
        <v>1873.74</v>
      </c>
      <c r="AJ120" s="63">
        <v>0</v>
      </c>
      <c r="AK120" s="66">
        <v>857253.6</v>
      </c>
      <c r="AL120" s="63">
        <v>705402.97</v>
      </c>
      <c r="AM120" s="67">
        <v>1064.33</v>
      </c>
      <c r="AN120" s="63">
        <v>0</v>
      </c>
      <c r="AO120" s="66">
        <v>792426.87</v>
      </c>
      <c r="AP120" s="63">
        <v>1250504.3899999999</v>
      </c>
      <c r="AQ120" s="67">
        <v>630.05999999999995</v>
      </c>
      <c r="AR120" s="63">
        <v>0</v>
      </c>
      <c r="AS120" s="66">
        <f t="shared" si="17"/>
        <v>1403649.7328000001</v>
      </c>
      <c r="AT120" s="68"/>
      <c r="AU120" s="69"/>
      <c r="AV120" s="63">
        <v>16</v>
      </c>
      <c r="AW120" s="63">
        <v>20</v>
      </c>
      <c r="AX120" s="63">
        <v>20</v>
      </c>
      <c r="AY120" s="63">
        <v>16</v>
      </c>
      <c r="AZ120" s="63">
        <v>17</v>
      </c>
      <c r="BA120" s="63">
        <v>17</v>
      </c>
      <c r="BB120" s="63"/>
      <c r="BC120" s="63"/>
      <c r="BD120" s="70">
        <f t="shared" si="20"/>
        <v>957795.73</v>
      </c>
      <c r="BE120" s="71">
        <f t="shared" si="18"/>
        <v>134.6</v>
      </c>
      <c r="BF120" s="72">
        <f>+$BJ$601</f>
        <v>508.08</v>
      </c>
      <c r="BG120" s="65">
        <f t="shared" si="19"/>
        <v>2657683.6800000002</v>
      </c>
      <c r="BH120" s="73">
        <f t="shared" si="21"/>
        <v>6.6753697405039373E-3</v>
      </c>
      <c r="BI120" s="74">
        <f t="shared" si="22"/>
        <v>6.6753697405039399E-3</v>
      </c>
    </row>
    <row r="121" spans="1:61" ht="15.75" customHeight="1" x14ac:dyDescent="0.25">
      <c r="A121" s="59">
        <v>1</v>
      </c>
      <c r="B121" s="60">
        <v>122</v>
      </c>
      <c r="C121" s="60">
        <v>6</v>
      </c>
      <c r="D121" s="61" t="s">
        <v>85</v>
      </c>
      <c r="E121" s="61" t="s">
        <v>197</v>
      </c>
      <c r="F121" s="62">
        <v>2078</v>
      </c>
      <c r="G121" s="63">
        <v>10</v>
      </c>
      <c r="H121" s="63">
        <v>144114.88</v>
      </c>
      <c r="I121" s="64">
        <v>0</v>
      </c>
      <c r="J121" s="65">
        <v>158526.35999999999</v>
      </c>
      <c r="K121" s="63">
        <v>135352.76999999999</v>
      </c>
      <c r="L121" s="64">
        <v>0</v>
      </c>
      <c r="M121" s="65">
        <v>148888.04999999999</v>
      </c>
      <c r="N121" s="63">
        <v>91990.38</v>
      </c>
      <c r="O121" s="64">
        <v>0</v>
      </c>
      <c r="P121" s="65">
        <v>101189.41</v>
      </c>
      <c r="Q121" s="63">
        <v>94015.21</v>
      </c>
      <c r="R121" s="64">
        <v>0</v>
      </c>
      <c r="S121" s="65">
        <v>103416.73</v>
      </c>
      <c r="T121" s="63">
        <v>100965.43</v>
      </c>
      <c r="U121" s="64">
        <v>0</v>
      </c>
      <c r="V121" s="66">
        <v>111061.97</v>
      </c>
      <c r="W121" s="63">
        <v>172047.45</v>
      </c>
      <c r="X121" s="64">
        <v>0</v>
      </c>
      <c r="Y121" s="66">
        <v>189252.2</v>
      </c>
      <c r="Z121" s="63">
        <v>208471.95</v>
      </c>
      <c r="AA121" s="67">
        <v>278.72000000000003</v>
      </c>
      <c r="AB121" s="64">
        <v>0</v>
      </c>
      <c r="AC121" s="66">
        <v>230107.51999999999</v>
      </c>
      <c r="AD121" s="63">
        <v>250739.9</v>
      </c>
      <c r="AE121" s="67">
        <v>70.87</v>
      </c>
      <c r="AF121" s="64">
        <v>0</v>
      </c>
      <c r="AG121" s="66">
        <v>276830.90000000002</v>
      </c>
      <c r="AH121" s="63">
        <v>235480.95999999999</v>
      </c>
      <c r="AI121" s="67">
        <v>121.91</v>
      </c>
      <c r="AJ121" s="63">
        <v>0</v>
      </c>
      <c r="AK121" s="66">
        <v>259989.91</v>
      </c>
      <c r="AL121" s="63">
        <v>276367.25</v>
      </c>
      <c r="AM121" s="67">
        <v>126.35</v>
      </c>
      <c r="AN121" s="63">
        <v>0</v>
      </c>
      <c r="AO121" s="66">
        <v>306054.92</v>
      </c>
      <c r="AP121" s="63">
        <v>409433.43</v>
      </c>
      <c r="AQ121" s="67">
        <v>198.13</v>
      </c>
      <c r="AR121" s="63">
        <v>0</v>
      </c>
      <c r="AS121" s="66">
        <f t="shared" si="17"/>
        <v>452348.71</v>
      </c>
      <c r="AT121" s="68"/>
      <c r="AU121" s="69"/>
      <c r="AV121" s="63">
        <v>5</v>
      </c>
      <c r="AW121" s="63">
        <v>5</v>
      </c>
      <c r="AX121" s="63">
        <v>5</v>
      </c>
      <c r="AY121" s="63">
        <v>10</v>
      </c>
      <c r="AZ121" s="63">
        <v>10</v>
      </c>
      <c r="BA121" s="63">
        <v>10</v>
      </c>
      <c r="BB121" s="63"/>
      <c r="BC121" s="63"/>
      <c r="BD121" s="70">
        <f t="shared" si="20"/>
        <v>305066.39</v>
      </c>
      <c r="BE121" s="71">
        <f t="shared" si="18"/>
        <v>146.81</v>
      </c>
      <c r="BF121" s="72">
        <f t="shared" ref="BF121:BF126" si="29">+$BJ$600</f>
        <v>520.02</v>
      </c>
      <c r="BG121" s="65">
        <f t="shared" si="19"/>
        <v>775530.38</v>
      </c>
      <c r="BH121" s="73">
        <f t="shared" si="21"/>
        <v>1.9479188100720547E-3</v>
      </c>
      <c r="BI121" s="74">
        <f t="shared" si="22"/>
        <v>1.9479188100720499E-3</v>
      </c>
    </row>
    <row r="122" spans="1:61" ht="15.75" customHeight="1" x14ac:dyDescent="0.25">
      <c r="A122" s="59">
        <v>1</v>
      </c>
      <c r="B122" s="60">
        <v>123</v>
      </c>
      <c r="C122" s="60">
        <v>20</v>
      </c>
      <c r="D122" s="61" t="s">
        <v>85</v>
      </c>
      <c r="E122" s="61" t="s">
        <v>198</v>
      </c>
      <c r="F122" s="62">
        <v>2343</v>
      </c>
      <c r="G122" s="63">
        <v>10</v>
      </c>
      <c r="H122" s="63">
        <v>362932.9</v>
      </c>
      <c r="I122" s="64">
        <v>0</v>
      </c>
      <c r="J122" s="65">
        <v>399226.19</v>
      </c>
      <c r="K122" s="63">
        <v>390300.89</v>
      </c>
      <c r="L122" s="64">
        <v>0</v>
      </c>
      <c r="M122" s="65">
        <v>429330.98</v>
      </c>
      <c r="N122" s="63">
        <v>323068.42</v>
      </c>
      <c r="O122" s="64">
        <v>0</v>
      </c>
      <c r="P122" s="65">
        <v>355375.27</v>
      </c>
      <c r="Q122" s="63">
        <v>377661.02</v>
      </c>
      <c r="R122" s="64">
        <v>0</v>
      </c>
      <c r="S122" s="65">
        <v>415427.12</v>
      </c>
      <c r="T122" s="63">
        <v>346431.81</v>
      </c>
      <c r="U122" s="64">
        <v>0</v>
      </c>
      <c r="V122" s="66">
        <v>381075</v>
      </c>
      <c r="W122" s="63">
        <v>441159.43</v>
      </c>
      <c r="X122" s="64">
        <v>0</v>
      </c>
      <c r="Y122" s="66">
        <v>485275.38</v>
      </c>
      <c r="Z122" s="63">
        <v>473977.93</v>
      </c>
      <c r="AA122" s="67">
        <v>3130.76</v>
      </c>
      <c r="AB122" s="64">
        <v>0</v>
      </c>
      <c r="AC122" s="66">
        <v>521375.72</v>
      </c>
      <c r="AD122" s="63">
        <v>469128.56</v>
      </c>
      <c r="AE122" s="67">
        <v>988.14</v>
      </c>
      <c r="AF122" s="64">
        <v>0</v>
      </c>
      <c r="AG122" s="66">
        <v>516041.42</v>
      </c>
      <c r="AH122" s="63">
        <v>516596.6</v>
      </c>
      <c r="AI122" s="67">
        <v>0</v>
      </c>
      <c r="AJ122" s="63">
        <v>0</v>
      </c>
      <c r="AK122" s="66">
        <v>568256.26</v>
      </c>
      <c r="AL122" s="63">
        <v>573402.26</v>
      </c>
      <c r="AM122" s="67">
        <v>0</v>
      </c>
      <c r="AN122" s="63">
        <v>0</v>
      </c>
      <c r="AO122" s="66">
        <v>630742.49</v>
      </c>
      <c r="AP122" s="63">
        <v>818153.88</v>
      </c>
      <c r="AQ122" s="67">
        <v>0</v>
      </c>
      <c r="AR122" s="63">
        <v>0</v>
      </c>
      <c r="AS122" s="66">
        <f t="shared" si="17"/>
        <v>899969.26800000004</v>
      </c>
      <c r="AT122" s="68"/>
      <c r="AU122" s="69"/>
      <c r="AV122" s="63">
        <v>0</v>
      </c>
      <c r="AW122" s="63">
        <v>0</v>
      </c>
      <c r="AX122" s="63">
        <v>0</v>
      </c>
      <c r="AY122" s="63">
        <v>0</v>
      </c>
      <c r="AZ122" s="63">
        <v>0</v>
      </c>
      <c r="BA122" s="63">
        <v>0</v>
      </c>
      <c r="BB122" s="63"/>
      <c r="BC122" s="63"/>
      <c r="BD122" s="70">
        <f t="shared" si="20"/>
        <v>627277.03</v>
      </c>
      <c r="BE122" s="71">
        <f t="shared" si="18"/>
        <v>267.72000000000003</v>
      </c>
      <c r="BF122" s="72">
        <f t="shared" si="29"/>
        <v>520.02</v>
      </c>
      <c r="BG122" s="65">
        <f t="shared" si="19"/>
        <v>591138.89999999991</v>
      </c>
      <c r="BH122" s="73">
        <f t="shared" si="21"/>
        <v>1.4847781755181573E-3</v>
      </c>
      <c r="BI122" s="74">
        <f t="shared" si="22"/>
        <v>1.4847781755181601E-3</v>
      </c>
    </row>
    <row r="123" spans="1:61" ht="15.75" customHeight="1" x14ac:dyDescent="0.25">
      <c r="A123" s="59">
        <v>1</v>
      </c>
      <c r="B123" s="60">
        <v>124</v>
      </c>
      <c r="C123" s="60">
        <v>14</v>
      </c>
      <c r="D123" s="61" t="s">
        <v>85</v>
      </c>
      <c r="E123" s="61" t="s">
        <v>199</v>
      </c>
      <c r="F123" s="62">
        <v>1246</v>
      </c>
      <c r="G123" s="63">
        <v>10</v>
      </c>
      <c r="H123" s="63">
        <v>147928.81</v>
      </c>
      <c r="I123" s="64">
        <v>0</v>
      </c>
      <c r="J123" s="65">
        <v>162721.69</v>
      </c>
      <c r="K123" s="63">
        <v>130709.92</v>
      </c>
      <c r="L123" s="64">
        <v>0</v>
      </c>
      <c r="M123" s="65">
        <v>143780.91</v>
      </c>
      <c r="N123" s="63">
        <v>108276.75</v>
      </c>
      <c r="O123" s="64">
        <v>0</v>
      </c>
      <c r="P123" s="65">
        <v>119104.42</v>
      </c>
      <c r="Q123" s="63">
        <v>97444.479999999996</v>
      </c>
      <c r="R123" s="64">
        <v>0</v>
      </c>
      <c r="S123" s="65">
        <v>107188.93</v>
      </c>
      <c r="T123" s="63">
        <v>89961.43</v>
      </c>
      <c r="U123" s="64">
        <v>0</v>
      </c>
      <c r="V123" s="66">
        <v>98957.57</v>
      </c>
      <c r="W123" s="63">
        <v>130023.13</v>
      </c>
      <c r="X123" s="64">
        <v>0</v>
      </c>
      <c r="Y123" s="66">
        <v>143025.45000000001</v>
      </c>
      <c r="Z123" s="63">
        <v>142838.5</v>
      </c>
      <c r="AA123" s="67">
        <v>0</v>
      </c>
      <c r="AB123" s="64">
        <v>0</v>
      </c>
      <c r="AC123" s="66">
        <v>157122.35</v>
      </c>
      <c r="AD123" s="63">
        <v>139987.9</v>
      </c>
      <c r="AE123" s="67">
        <v>0</v>
      </c>
      <c r="AF123" s="64">
        <v>0</v>
      </c>
      <c r="AG123" s="66">
        <v>153986.69</v>
      </c>
      <c r="AH123" s="63">
        <v>133510.95000000001</v>
      </c>
      <c r="AI123" s="67">
        <v>0</v>
      </c>
      <c r="AJ123" s="63">
        <v>0</v>
      </c>
      <c r="AK123" s="66">
        <v>146862.04</v>
      </c>
      <c r="AL123" s="63">
        <v>146535.23000000001</v>
      </c>
      <c r="AM123" s="67">
        <v>0</v>
      </c>
      <c r="AN123" s="63">
        <v>0</v>
      </c>
      <c r="AO123" s="66">
        <v>161188.75</v>
      </c>
      <c r="AP123" s="63">
        <v>292307.13</v>
      </c>
      <c r="AQ123" s="67">
        <v>0</v>
      </c>
      <c r="AR123" s="63">
        <v>0</v>
      </c>
      <c r="AS123" s="66">
        <f t="shared" si="17"/>
        <v>321537.84300000005</v>
      </c>
      <c r="AT123" s="68"/>
      <c r="AU123" s="69"/>
      <c r="AV123" s="63">
        <v>0</v>
      </c>
      <c r="AW123" s="63">
        <v>0</v>
      </c>
      <c r="AX123" s="63">
        <v>0</v>
      </c>
      <c r="AY123" s="63">
        <v>0</v>
      </c>
      <c r="AZ123" s="63">
        <v>0</v>
      </c>
      <c r="BA123" s="63">
        <v>0</v>
      </c>
      <c r="BB123" s="63"/>
      <c r="BC123" s="63"/>
      <c r="BD123" s="70">
        <f t="shared" si="20"/>
        <v>188139.53</v>
      </c>
      <c r="BE123" s="71">
        <f t="shared" si="18"/>
        <v>150.99</v>
      </c>
      <c r="BF123" s="72">
        <f t="shared" si="29"/>
        <v>520.02</v>
      </c>
      <c r="BG123" s="65">
        <f t="shared" si="19"/>
        <v>459811.37999999995</v>
      </c>
      <c r="BH123" s="73">
        <f t="shared" si="21"/>
        <v>1.1549195999094055E-3</v>
      </c>
      <c r="BI123" s="74">
        <f t="shared" si="22"/>
        <v>1.15491959990941E-3</v>
      </c>
    </row>
    <row r="124" spans="1:61" ht="15.75" customHeight="1" x14ac:dyDescent="0.25">
      <c r="A124" s="59">
        <v>1</v>
      </c>
      <c r="B124" s="60">
        <v>125</v>
      </c>
      <c r="C124" s="60">
        <v>2</v>
      </c>
      <c r="D124" s="61" t="s">
        <v>85</v>
      </c>
      <c r="E124" s="61" t="s">
        <v>200</v>
      </c>
      <c r="F124" s="62">
        <v>4622</v>
      </c>
      <c r="G124" s="63">
        <v>10</v>
      </c>
      <c r="H124" s="63">
        <v>946252.07</v>
      </c>
      <c r="I124" s="64">
        <v>0</v>
      </c>
      <c r="J124" s="65">
        <v>1040877.28</v>
      </c>
      <c r="K124" s="63">
        <v>898092.99</v>
      </c>
      <c r="L124" s="64">
        <v>0</v>
      </c>
      <c r="M124" s="65">
        <v>987902.29</v>
      </c>
      <c r="N124" s="63">
        <v>719793.62</v>
      </c>
      <c r="O124" s="64">
        <v>0</v>
      </c>
      <c r="P124" s="65">
        <v>791772.98</v>
      </c>
      <c r="Q124" s="63">
        <v>819461.5</v>
      </c>
      <c r="R124" s="64">
        <v>0</v>
      </c>
      <c r="S124" s="65">
        <v>901407.65</v>
      </c>
      <c r="T124" s="63">
        <v>725290.59</v>
      </c>
      <c r="U124" s="64">
        <v>0</v>
      </c>
      <c r="V124" s="66">
        <v>797819.65</v>
      </c>
      <c r="W124" s="63">
        <v>1026237.93</v>
      </c>
      <c r="X124" s="64">
        <v>0</v>
      </c>
      <c r="Y124" s="66">
        <v>1128861.72</v>
      </c>
      <c r="Z124" s="63">
        <v>1184353.43</v>
      </c>
      <c r="AA124" s="67">
        <v>3081.83</v>
      </c>
      <c r="AB124" s="64">
        <v>0</v>
      </c>
      <c r="AC124" s="66">
        <v>1300493.72</v>
      </c>
      <c r="AD124" s="63">
        <v>1179683.3400000001</v>
      </c>
      <c r="AE124" s="67">
        <v>187.67</v>
      </c>
      <c r="AF124" s="64">
        <v>0</v>
      </c>
      <c r="AG124" s="66">
        <v>1298540.2</v>
      </c>
      <c r="AH124" s="63">
        <v>1144861.8799999999</v>
      </c>
      <c r="AI124" s="67">
        <v>0</v>
      </c>
      <c r="AJ124" s="63">
        <v>0</v>
      </c>
      <c r="AK124" s="66">
        <v>1261319</v>
      </c>
      <c r="AL124" s="63">
        <v>1233773.5</v>
      </c>
      <c r="AM124" s="67">
        <v>343.05</v>
      </c>
      <c r="AN124" s="63">
        <v>0</v>
      </c>
      <c r="AO124" s="66">
        <v>1361591.33</v>
      </c>
      <c r="AP124" s="63">
        <v>1779343.58</v>
      </c>
      <c r="AQ124" s="67">
        <v>458.59</v>
      </c>
      <c r="AR124" s="63">
        <v>0</v>
      </c>
      <c r="AS124" s="66">
        <f t="shared" si="17"/>
        <v>1960715.273</v>
      </c>
      <c r="AT124" s="68"/>
      <c r="AU124" s="69"/>
      <c r="AV124" s="63">
        <v>5</v>
      </c>
      <c r="AW124" s="63">
        <v>5</v>
      </c>
      <c r="AX124" s="63">
        <v>9</v>
      </c>
      <c r="AY124" s="63">
        <v>22</v>
      </c>
      <c r="AZ124" s="63">
        <v>18</v>
      </c>
      <c r="BA124" s="63">
        <v>18</v>
      </c>
      <c r="BB124" s="63"/>
      <c r="BC124" s="63"/>
      <c r="BD124" s="70">
        <f t="shared" si="20"/>
        <v>1436531.9</v>
      </c>
      <c r="BE124" s="71">
        <f t="shared" si="18"/>
        <v>310.8</v>
      </c>
      <c r="BF124" s="72">
        <f t="shared" si="29"/>
        <v>520.02</v>
      </c>
      <c r="BG124" s="65">
        <f t="shared" si="19"/>
        <v>967014.83999999985</v>
      </c>
      <c r="BH124" s="73">
        <f t="shared" si="21"/>
        <v>2.4288750576796463E-3</v>
      </c>
      <c r="BI124" s="74">
        <f t="shared" si="22"/>
        <v>2.4288750576796502E-3</v>
      </c>
    </row>
    <row r="125" spans="1:61" ht="15.75" customHeight="1" x14ac:dyDescent="0.25">
      <c r="A125" s="59">
        <v>1</v>
      </c>
      <c r="B125" s="60">
        <v>127</v>
      </c>
      <c r="C125" s="60">
        <v>12</v>
      </c>
      <c r="D125" s="61" t="s">
        <v>85</v>
      </c>
      <c r="E125" s="61" t="s">
        <v>201</v>
      </c>
      <c r="F125" s="62">
        <v>1428</v>
      </c>
      <c r="G125" s="63">
        <v>10</v>
      </c>
      <c r="H125" s="63">
        <v>58061.72</v>
      </c>
      <c r="I125" s="64">
        <v>6101.36</v>
      </c>
      <c r="J125" s="65">
        <v>57156.39</v>
      </c>
      <c r="K125" s="63">
        <v>63554.74</v>
      </c>
      <c r="L125" s="64">
        <v>6392.75</v>
      </c>
      <c r="M125" s="65">
        <v>62878.19</v>
      </c>
      <c r="N125" s="63">
        <v>52048.18</v>
      </c>
      <c r="O125" s="64">
        <v>2453.6999999999998</v>
      </c>
      <c r="P125" s="65">
        <v>54553.94</v>
      </c>
      <c r="Q125" s="63">
        <v>69149.42</v>
      </c>
      <c r="R125" s="64">
        <v>3340.05</v>
      </c>
      <c r="S125" s="65">
        <v>72390.31</v>
      </c>
      <c r="T125" s="63">
        <v>25397.25</v>
      </c>
      <c r="U125" s="64">
        <v>1280.57</v>
      </c>
      <c r="V125" s="66">
        <v>26528.35</v>
      </c>
      <c r="W125" s="63">
        <v>73157.259999999995</v>
      </c>
      <c r="X125" s="64">
        <v>3483.7</v>
      </c>
      <c r="Y125" s="66">
        <v>76640.91</v>
      </c>
      <c r="Z125" s="63">
        <v>88891.6</v>
      </c>
      <c r="AA125" s="67">
        <v>845.91</v>
      </c>
      <c r="AB125" s="64">
        <v>4232.95</v>
      </c>
      <c r="AC125" s="66">
        <v>93124.51</v>
      </c>
      <c r="AD125" s="63">
        <v>77235.570000000007</v>
      </c>
      <c r="AE125" s="67">
        <v>0</v>
      </c>
      <c r="AF125" s="64">
        <v>3679.28</v>
      </c>
      <c r="AG125" s="66">
        <v>80911.92</v>
      </c>
      <c r="AH125" s="63">
        <v>116634.06</v>
      </c>
      <c r="AI125" s="67">
        <v>0</v>
      </c>
      <c r="AJ125" s="63">
        <v>5553.27</v>
      </c>
      <c r="AK125" s="66">
        <v>122188.87</v>
      </c>
      <c r="AL125" s="63">
        <v>127587.38</v>
      </c>
      <c r="AM125" s="67">
        <v>0</v>
      </c>
      <c r="AN125" s="63">
        <v>6075.58</v>
      </c>
      <c r="AO125" s="66">
        <v>133662.97</v>
      </c>
      <c r="AP125" s="63">
        <v>238354.51</v>
      </c>
      <c r="AQ125" s="67">
        <v>0</v>
      </c>
      <c r="AR125" s="63">
        <v>11350.256042000001</v>
      </c>
      <c r="AS125" s="66">
        <f t="shared" si="17"/>
        <v>249704.67935380005</v>
      </c>
      <c r="AT125" s="68"/>
      <c r="AU125" s="69"/>
      <c r="AV125" s="63">
        <v>0</v>
      </c>
      <c r="AW125" s="63">
        <v>0</v>
      </c>
      <c r="AX125" s="63">
        <v>0</v>
      </c>
      <c r="AY125" s="63">
        <v>0</v>
      </c>
      <c r="AZ125" s="63">
        <v>0</v>
      </c>
      <c r="BA125" s="63">
        <v>0</v>
      </c>
      <c r="BB125" s="63"/>
      <c r="BC125" s="63"/>
      <c r="BD125" s="70">
        <f t="shared" si="20"/>
        <v>135918.59</v>
      </c>
      <c r="BE125" s="71">
        <f t="shared" si="18"/>
        <v>95.18</v>
      </c>
      <c r="BF125" s="72">
        <f t="shared" si="29"/>
        <v>520.02</v>
      </c>
      <c r="BG125" s="65">
        <f t="shared" si="19"/>
        <v>606671.52</v>
      </c>
      <c r="BH125" s="73">
        <f t="shared" si="21"/>
        <v>1.5237918408083572E-3</v>
      </c>
      <c r="BI125" s="74">
        <f t="shared" si="22"/>
        <v>1.52379184080836E-3</v>
      </c>
    </row>
    <row r="126" spans="1:61" ht="15.75" customHeight="1" x14ac:dyDescent="0.25">
      <c r="A126" s="59">
        <v>1</v>
      </c>
      <c r="B126" s="60">
        <v>129</v>
      </c>
      <c r="C126" s="60">
        <v>5</v>
      </c>
      <c r="D126" s="61" t="s">
        <v>85</v>
      </c>
      <c r="E126" s="61" t="s">
        <v>202</v>
      </c>
      <c r="F126" s="62">
        <v>4900</v>
      </c>
      <c r="G126" s="63">
        <v>10</v>
      </c>
      <c r="H126" s="63">
        <v>1291505.6200000001</v>
      </c>
      <c r="I126" s="64">
        <v>116235.65</v>
      </c>
      <c r="J126" s="65">
        <v>1292796.98</v>
      </c>
      <c r="K126" s="63">
        <v>1506112.17</v>
      </c>
      <c r="L126" s="64">
        <v>135550.24</v>
      </c>
      <c r="M126" s="65">
        <v>1507618.13</v>
      </c>
      <c r="N126" s="63">
        <v>1576953.38</v>
      </c>
      <c r="O126" s="64">
        <v>141925.75</v>
      </c>
      <c r="P126" s="65">
        <v>1578530.39</v>
      </c>
      <c r="Q126" s="63">
        <v>1579267.6</v>
      </c>
      <c r="R126" s="64">
        <v>142680.1</v>
      </c>
      <c r="S126" s="65">
        <v>1580246.25</v>
      </c>
      <c r="T126" s="63">
        <v>1403553.95</v>
      </c>
      <c r="U126" s="64">
        <v>127042.53</v>
      </c>
      <c r="V126" s="66">
        <v>1404162.56</v>
      </c>
      <c r="W126" s="63">
        <v>1628005.63</v>
      </c>
      <c r="X126" s="64">
        <v>148000.53</v>
      </c>
      <c r="Y126" s="66">
        <v>1628005.61</v>
      </c>
      <c r="Z126" s="63">
        <v>1817044.6</v>
      </c>
      <c r="AA126" s="67">
        <v>2020.09</v>
      </c>
      <c r="AB126" s="64">
        <v>165185.88</v>
      </c>
      <c r="AC126" s="66">
        <v>1817012.41</v>
      </c>
      <c r="AD126" s="63">
        <v>1781280.29</v>
      </c>
      <c r="AE126" s="67">
        <v>486.08</v>
      </c>
      <c r="AF126" s="64">
        <v>160092.43</v>
      </c>
      <c r="AG126" s="66">
        <v>1786713.83</v>
      </c>
      <c r="AH126" s="63">
        <v>1610759.95</v>
      </c>
      <c r="AI126" s="67">
        <v>853.02</v>
      </c>
      <c r="AJ126" s="63">
        <v>146433.14000000001</v>
      </c>
      <c r="AK126" s="66">
        <v>1617704.9</v>
      </c>
      <c r="AL126" s="63">
        <v>2047559.69</v>
      </c>
      <c r="AM126" s="67">
        <v>1307.0899999999999</v>
      </c>
      <c r="AN126" s="63">
        <v>186142.32</v>
      </c>
      <c r="AO126" s="66">
        <v>2058384.9</v>
      </c>
      <c r="AP126" s="63">
        <v>2694564.42</v>
      </c>
      <c r="AQ126" s="67">
        <v>1429.18</v>
      </c>
      <c r="AR126" s="63">
        <v>244964.83507500001</v>
      </c>
      <c r="AS126" s="66">
        <f t="shared" si="17"/>
        <v>2707878.6294175</v>
      </c>
      <c r="AT126" s="68"/>
      <c r="AU126" s="69"/>
      <c r="AV126" s="63">
        <v>10</v>
      </c>
      <c r="AW126" s="63">
        <v>18</v>
      </c>
      <c r="AX126" s="63">
        <v>36</v>
      </c>
      <c r="AY126" s="63">
        <v>56</v>
      </c>
      <c r="AZ126" s="63">
        <v>68</v>
      </c>
      <c r="BA126" s="63">
        <v>68</v>
      </c>
      <c r="BB126" s="63"/>
      <c r="BC126" s="63"/>
      <c r="BD126" s="70">
        <f t="shared" si="20"/>
        <v>1997538.93</v>
      </c>
      <c r="BE126" s="71">
        <f t="shared" si="18"/>
        <v>407.66</v>
      </c>
      <c r="BF126" s="72">
        <f t="shared" si="29"/>
        <v>520.02</v>
      </c>
      <c r="BG126" s="65">
        <f t="shared" si="19"/>
        <v>550563.99999999977</v>
      </c>
      <c r="BH126" s="73">
        <f t="shared" si="21"/>
        <v>1.3828651970391027E-3</v>
      </c>
      <c r="BI126" s="74">
        <f t="shared" si="22"/>
        <v>1.3828651970390999E-3</v>
      </c>
    </row>
    <row r="127" spans="1:61" ht="15.75" customHeight="1" x14ac:dyDescent="0.25">
      <c r="A127" s="59">
        <v>1</v>
      </c>
      <c r="B127" s="60">
        <v>130</v>
      </c>
      <c r="C127" s="60">
        <v>9</v>
      </c>
      <c r="D127" s="61" t="s">
        <v>89</v>
      </c>
      <c r="E127" s="61" t="s">
        <v>203</v>
      </c>
      <c r="F127" s="62">
        <v>11502</v>
      </c>
      <c r="G127" s="63">
        <v>12</v>
      </c>
      <c r="H127" s="63">
        <v>3080697.82</v>
      </c>
      <c r="I127" s="64">
        <v>421099.97</v>
      </c>
      <c r="J127" s="65">
        <v>2978749.59</v>
      </c>
      <c r="K127" s="63">
        <v>2702569.22</v>
      </c>
      <c r="L127" s="64">
        <v>391871.82</v>
      </c>
      <c r="M127" s="65">
        <v>2587981.09</v>
      </c>
      <c r="N127" s="63">
        <v>3348708.67</v>
      </c>
      <c r="O127" s="64">
        <v>301383.78000000003</v>
      </c>
      <c r="P127" s="65">
        <v>3413003.88</v>
      </c>
      <c r="Q127" s="63">
        <v>3440263.16</v>
      </c>
      <c r="R127" s="64">
        <v>311380.47999999998</v>
      </c>
      <c r="S127" s="65">
        <v>3504348.6</v>
      </c>
      <c r="T127" s="63">
        <v>3177972.62</v>
      </c>
      <c r="U127" s="64">
        <v>287975.2</v>
      </c>
      <c r="V127" s="66">
        <v>3236797.1</v>
      </c>
      <c r="W127" s="63">
        <v>3661255.17</v>
      </c>
      <c r="X127" s="64">
        <v>332841.31</v>
      </c>
      <c r="Y127" s="66">
        <v>3727823.52</v>
      </c>
      <c r="Z127" s="63">
        <v>4157876.25</v>
      </c>
      <c r="AA127" s="67">
        <v>37050.120000000003</v>
      </c>
      <c r="AB127" s="64">
        <v>377988.67</v>
      </c>
      <c r="AC127" s="66">
        <v>4230552.51</v>
      </c>
      <c r="AD127" s="63">
        <v>4014341.34</v>
      </c>
      <c r="AE127" s="67">
        <v>13002.52</v>
      </c>
      <c r="AF127" s="64">
        <v>364430.73</v>
      </c>
      <c r="AG127" s="66">
        <v>4111242.7</v>
      </c>
      <c r="AH127" s="63">
        <v>3738017</v>
      </c>
      <c r="AI127" s="67">
        <v>15529.17</v>
      </c>
      <c r="AJ127" s="63">
        <v>339820.34</v>
      </c>
      <c r="AK127" s="66">
        <v>3859270.45</v>
      </c>
      <c r="AL127" s="63">
        <v>4391841.4000000004</v>
      </c>
      <c r="AM127" s="67">
        <v>16271.07</v>
      </c>
      <c r="AN127" s="63">
        <v>399259.02</v>
      </c>
      <c r="AO127" s="66">
        <v>4532624.54</v>
      </c>
      <c r="AP127" s="63">
        <v>5994665.1799999997</v>
      </c>
      <c r="AQ127" s="67">
        <v>25293.81</v>
      </c>
      <c r="AR127" s="63">
        <v>544970.64414600004</v>
      </c>
      <c r="AS127" s="66">
        <f t="shared" si="17"/>
        <v>6206880.8769564806</v>
      </c>
      <c r="AT127" s="68"/>
      <c r="AU127" s="69"/>
      <c r="AV127" s="63">
        <v>173</v>
      </c>
      <c r="AW127" s="63">
        <v>170</v>
      </c>
      <c r="AX127" s="63">
        <v>317</v>
      </c>
      <c r="AY127" s="63">
        <v>355</v>
      </c>
      <c r="AZ127" s="63">
        <v>590</v>
      </c>
      <c r="BA127" s="63">
        <v>590</v>
      </c>
      <c r="BB127" s="63"/>
      <c r="BC127" s="63"/>
      <c r="BD127" s="70">
        <f t="shared" si="20"/>
        <v>4588114.22</v>
      </c>
      <c r="BE127" s="71">
        <f t="shared" si="18"/>
        <v>398.9</v>
      </c>
      <c r="BF127" s="72">
        <f>+$BJ$601</f>
        <v>508.08</v>
      </c>
      <c r="BG127" s="65">
        <f t="shared" si="19"/>
        <v>1255788.3600000001</v>
      </c>
      <c r="BH127" s="73">
        <f t="shared" si="21"/>
        <v>3.1541946402067929E-3</v>
      </c>
      <c r="BI127" s="74">
        <f t="shared" si="22"/>
        <v>3.1541946402067898E-3</v>
      </c>
    </row>
    <row r="128" spans="1:61" ht="15.75" customHeight="1" x14ac:dyDescent="0.25">
      <c r="A128" s="59">
        <v>1</v>
      </c>
      <c r="B128" s="60">
        <v>131</v>
      </c>
      <c r="C128" s="60">
        <v>13</v>
      </c>
      <c r="D128" s="61" t="s">
        <v>85</v>
      </c>
      <c r="E128" s="61" t="s">
        <v>204</v>
      </c>
      <c r="F128" s="62">
        <v>3136</v>
      </c>
      <c r="G128" s="63">
        <v>10</v>
      </c>
      <c r="H128" s="63">
        <v>236092.56</v>
      </c>
      <c r="I128" s="64">
        <v>28896.93</v>
      </c>
      <c r="J128" s="65">
        <v>227915.19</v>
      </c>
      <c r="K128" s="63">
        <v>258352.84</v>
      </c>
      <c r="L128" s="64">
        <v>32413.06</v>
      </c>
      <c r="M128" s="65">
        <v>248533.75</v>
      </c>
      <c r="N128" s="63">
        <v>247016.81</v>
      </c>
      <c r="O128" s="64">
        <v>15998.36</v>
      </c>
      <c r="P128" s="65">
        <v>254120.29</v>
      </c>
      <c r="Q128" s="63">
        <v>297457.03000000003</v>
      </c>
      <c r="R128" s="64">
        <v>19468.25</v>
      </c>
      <c r="S128" s="65">
        <v>305787.65000000002</v>
      </c>
      <c r="T128" s="63">
        <v>231878.3</v>
      </c>
      <c r="U128" s="64">
        <v>15287.7</v>
      </c>
      <c r="V128" s="66">
        <v>238249.66</v>
      </c>
      <c r="W128" s="63">
        <v>280487.17</v>
      </c>
      <c r="X128" s="64">
        <v>18349.64</v>
      </c>
      <c r="Y128" s="66">
        <v>288351.28999999998</v>
      </c>
      <c r="Z128" s="63">
        <v>252379.44</v>
      </c>
      <c r="AA128" s="67">
        <v>4348.96</v>
      </c>
      <c r="AB128" s="64">
        <v>16510.82</v>
      </c>
      <c r="AC128" s="66">
        <v>279855.77</v>
      </c>
      <c r="AD128" s="63">
        <v>309928.37</v>
      </c>
      <c r="AE128" s="67">
        <v>2463.2199999999998</v>
      </c>
      <c r="AF128" s="64">
        <v>19387.64</v>
      </c>
      <c r="AG128" s="66">
        <v>344040.34</v>
      </c>
      <c r="AH128" s="63">
        <v>404175.04</v>
      </c>
      <c r="AI128" s="67">
        <v>2261.1999999999998</v>
      </c>
      <c r="AJ128" s="63">
        <v>25737.4</v>
      </c>
      <c r="AK128" s="66">
        <v>445329.03</v>
      </c>
      <c r="AL128" s="63">
        <v>674124.98</v>
      </c>
      <c r="AM128" s="67">
        <v>2554.65</v>
      </c>
      <c r="AN128" s="63">
        <v>44822.69</v>
      </c>
      <c r="AO128" s="66">
        <v>720081.37</v>
      </c>
      <c r="AP128" s="63">
        <v>736241.87</v>
      </c>
      <c r="AQ128" s="67">
        <v>3771.31</v>
      </c>
      <c r="AR128" s="63">
        <v>49318.177349999998</v>
      </c>
      <c r="AS128" s="66">
        <f t="shared" si="17"/>
        <v>794608.25691500003</v>
      </c>
      <c r="AT128" s="68"/>
      <c r="AU128" s="69"/>
      <c r="AV128" s="63">
        <v>115</v>
      </c>
      <c r="AW128" s="63">
        <v>124</v>
      </c>
      <c r="AX128" s="63">
        <v>144</v>
      </c>
      <c r="AY128" s="63">
        <v>140</v>
      </c>
      <c r="AZ128" s="63">
        <v>197</v>
      </c>
      <c r="BA128" s="63">
        <v>197</v>
      </c>
      <c r="BB128" s="63"/>
      <c r="BC128" s="63"/>
      <c r="BD128" s="70">
        <f t="shared" si="20"/>
        <v>516782.95</v>
      </c>
      <c r="BE128" s="71">
        <f t="shared" si="18"/>
        <v>164.79</v>
      </c>
      <c r="BF128" s="72">
        <f t="shared" ref="BF128:BF129" si="30">+$BJ$600</f>
        <v>520.02</v>
      </c>
      <c r="BG128" s="65">
        <f t="shared" si="19"/>
        <v>1114001.28</v>
      </c>
      <c r="BH128" s="73">
        <f t="shared" si="21"/>
        <v>2.7980645294080498E-3</v>
      </c>
      <c r="BI128" s="74">
        <f t="shared" si="22"/>
        <v>2.7980645294080498E-3</v>
      </c>
    </row>
    <row r="129" spans="1:61" ht="15.75" customHeight="1" x14ac:dyDescent="0.25">
      <c r="A129" s="59">
        <v>1</v>
      </c>
      <c r="B129" s="60">
        <v>132</v>
      </c>
      <c r="C129" s="60">
        <v>18</v>
      </c>
      <c r="D129" s="61" t="s">
        <v>85</v>
      </c>
      <c r="E129" s="61" t="s">
        <v>205</v>
      </c>
      <c r="F129" s="62">
        <v>1312</v>
      </c>
      <c r="G129" s="63">
        <v>10</v>
      </c>
      <c r="H129" s="63">
        <v>313803.08</v>
      </c>
      <c r="I129" s="64">
        <v>19010.16</v>
      </c>
      <c r="J129" s="65">
        <v>324272.21000000002</v>
      </c>
      <c r="K129" s="63">
        <v>354052.42</v>
      </c>
      <c r="L129" s="64">
        <v>20684.91</v>
      </c>
      <c r="M129" s="65">
        <v>366704.26</v>
      </c>
      <c r="N129" s="63">
        <v>323354.7</v>
      </c>
      <c r="O129" s="64">
        <v>15243.91</v>
      </c>
      <c r="P129" s="65">
        <v>338921.87</v>
      </c>
      <c r="Q129" s="63">
        <v>371403.86</v>
      </c>
      <c r="R129" s="64">
        <v>17632.080000000002</v>
      </c>
      <c r="S129" s="65">
        <v>389148.97</v>
      </c>
      <c r="T129" s="63">
        <v>378387.61</v>
      </c>
      <c r="U129" s="64">
        <v>18040.310000000001</v>
      </c>
      <c r="V129" s="66">
        <v>396382.03</v>
      </c>
      <c r="W129" s="63">
        <v>487009.64</v>
      </c>
      <c r="X129" s="64">
        <v>23191.09</v>
      </c>
      <c r="Y129" s="66">
        <v>510200.41</v>
      </c>
      <c r="Z129" s="63">
        <v>477631</v>
      </c>
      <c r="AA129" s="67">
        <v>3133.51</v>
      </c>
      <c r="AB129" s="64">
        <v>22744.49</v>
      </c>
      <c r="AC129" s="66">
        <v>526054.32999999996</v>
      </c>
      <c r="AD129" s="63">
        <v>479940.99</v>
      </c>
      <c r="AE129" s="67">
        <v>2892.01</v>
      </c>
      <c r="AF129" s="64">
        <v>22851.35</v>
      </c>
      <c r="AG129" s="66">
        <v>529838.38</v>
      </c>
      <c r="AH129" s="63">
        <v>476635.01</v>
      </c>
      <c r="AI129" s="67">
        <v>4677.13</v>
      </c>
      <c r="AJ129" s="63">
        <v>22696.92</v>
      </c>
      <c r="AK129" s="66">
        <v>533386.74</v>
      </c>
      <c r="AL129" s="63">
        <v>518804.27</v>
      </c>
      <c r="AM129" s="67">
        <v>5366.81</v>
      </c>
      <c r="AN129" s="63">
        <v>25099.49</v>
      </c>
      <c r="AO129" s="66">
        <v>577904.39</v>
      </c>
      <c r="AP129" s="63">
        <v>745642.32</v>
      </c>
      <c r="AQ129" s="67">
        <v>6462.43</v>
      </c>
      <c r="AR129" s="63">
        <v>35610.364374999997</v>
      </c>
      <c r="AS129" s="66">
        <f t="shared" si="17"/>
        <v>822979.79018749995</v>
      </c>
      <c r="AT129" s="68"/>
      <c r="AU129" s="69"/>
      <c r="AV129" s="63">
        <v>133</v>
      </c>
      <c r="AW129" s="63">
        <v>138</v>
      </c>
      <c r="AX129" s="63">
        <v>179</v>
      </c>
      <c r="AY129" s="63">
        <v>186</v>
      </c>
      <c r="AZ129" s="63">
        <v>224</v>
      </c>
      <c r="BA129" s="63">
        <v>224</v>
      </c>
      <c r="BB129" s="63"/>
      <c r="BC129" s="63"/>
      <c r="BD129" s="70">
        <f t="shared" si="20"/>
        <v>598032.73</v>
      </c>
      <c r="BE129" s="71">
        <f t="shared" si="18"/>
        <v>455.82</v>
      </c>
      <c r="BF129" s="72">
        <f t="shared" si="30"/>
        <v>520.02</v>
      </c>
      <c r="BG129" s="65">
        <f t="shared" si="19"/>
        <v>84230.39999999998</v>
      </c>
      <c r="BH129" s="73">
        <f t="shared" si="21"/>
        <v>2.1156357606505778E-4</v>
      </c>
      <c r="BI129" s="74">
        <f t="shared" si="22"/>
        <v>2.1156357606505799E-4</v>
      </c>
    </row>
    <row r="130" spans="1:61" ht="15.75" customHeight="1" x14ac:dyDescent="0.25">
      <c r="A130" s="59">
        <v>1</v>
      </c>
      <c r="B130" s="60">
        <v>133</v>
      </c>
      <c r="C130" s="60">
        <v>21</v>
      </c>
      <c r="D130" s="61" t="s">
        <v>206</v>
      </c>
      <c r="E130" s="61" t="s">
        <v>207</v>
      </c>
      <c r="F130" s="62">
        <v>767131</v>
      </c>
      <c r="G130" s="63">
        <v>18</v>
      </c>
      <c r="H130" s="63">
        <v>720398447.41999996</v>
      </c>
      <c r="I130" s="64">
        <v>108792222.89</v>
      </c>
      <c r="J130" s="65">
        <v>721695344.95000005</v>
      </c>
      <c r="K130" s="63">
        <v>732454731.90999997</v>
      </c>
      <c r="L130" s="64">
        <v>110612923.63</v>
      </c>
      <c r="M130" s="65">
        <v>733773333.76999998</v>
      </c>
      <c r="N130" s="63">
        <v>671621558.96000004</v>
      </c>
      <c r="O130" s="64">
        <v>101426449.62</v>
      </c>
      <c r="P130" s="65">
        <v>672830229.01999998</v>
      </c>
      <c r="Q130" s="63">
        <v>708243466.77999997</v>
      </c>
      <c r="R130" s="64">
        <v>107161761.05</v>
      </c>
      <c r="S130" s="65">
        <v>709276412.75999999</v>
      </c>
      <c r="T130" s="63">
        <v>672671397.39999998</v>
      </c>
      <c r="U130" s="64">
        <v>101827048.73</v>
      </c>
      <c r="V130" s="66">
        <v>673596331.44000006</v>
      </c>
      <c r="W130" s="63">
        <v>732132828.86000001</v>
      </c>
      <c r="X130" s="64">
        <v>111681364.18000001</v>
      </c>
      <c r="Y130" s="66">
        <v>732132728.33000004</v>
      </c>
      <c r="Z130" s="63">
        <v>791272676.21000004</v>
      </c>
      <c r="AA130" s="67">
        <v>1937838.36</v>
      </c>
      <c r="AB130" s="64">
        <v>120702703.7</v>
      </c>
      <c r="AC130" s="66">
        <v>790357377.59000003</v>
      </c>
      <c r="AD130" s="63">
        <v>766815652.08000004</v>
      </c>
      <c r="AE130" s="67">
        <v>621554.1</v>
      </c>
      <c r="AF130" s="64">
        <v>117161177.79000001</v>
      </c>
      <c r="AG130" s="66">
        <v>767476265.70000005</v>
      </c>
      <c r="AH130" s="63">
        <v>697589028.96000004</v>
      </c>
      <c r="AI130" s="67">
        <v>453061.9</v>
      </c>
      <c r="AJ130" s="63">
        <v>106411625.66</v>
      </c>
      <c r="AK130" s="66">
        <v>698578879.73000002</v>
      </c>
      <c r="AL130" s="63">
        <v>831035586.63999999</v>
      </c>
      <c r="AM130" s="67">
        <v>381489.06</v>
      </c>
      <c r="AN130" s="63">
        <v>126767830.45999999</v>
      </c>
      <c r="AO130" s="66">
        <v>832056625.38</v>
      </c>
      <c r="AP130" s="63">
        <v>1004249361.5</v>
      </c>
      <c r="AQ130" s="67">
        <v>404395.57</v>
      </c>
      <c r="AR130" s="63">
        <v>153190206.101933</v>
      </c>
      <c r="AS130" s="66">
        <f t="shared" si="17"/>
        <v>1005541991.8579189</v>
      </c>
      <c r="AT130" s="68"/>
      <c r="AU130" s="69"/>
      <c r="AV130" s="63">
        <v>5838</v>
      </c>
      <c r="AW130" s="63">
        <v>6885</v>
      </c>
      <c r="AX130" s="63">
        <v>6488</v>
      </c>
      <c r="AY130" s="63">
        <v>6261</v>
      </c>
      <c r="AZ130" s="63">
        <v>7532</v>
      </c>
      <c r="BA130" s="63">
        <v>7523</v>
      </c>
      <c r="BB130" s="63"/>
      <c r="BC130" s="63"/>
      <c r="BD130" s="70">
        <f t="shared" si="20"/>
        <v>818802228.04999995</v>
      </c>
      <c r="BE130" s="71">
        <f t="shared" si="18"/>
        <v>1067.3599999999999</v>
      </c>
      <c r="BF130" s="72">
        <v>0</v>
      </c>
      <c r="BG130" s="65">
        <f t="shared" si="19"/>
        <v>0</v>
      </c>
      <c r="BH130" s="73">
        <f t="shared" si="21"/>
        <v>0</v>
      </c>
      <c r="BI130" s="74">
        <f t="shared" si="22"/>
        <v>0</v>
      </c>
    </row>
    <row r="131" spans="1:61" ht="15.75" customHeight="1" x14ac:dyDescent="0.25">
      <c r="A131" s="59">
        <v>1</v>
      </c>
      <c r="B131" s="60">
        <v>134</v>
      </c>
      <c r="C131" s="60">
        <v>17</v>
      </c>
      <c r="D131" s="61" t="s">
        <v>85</v>
      </c>
      <c r="E131" s="61" t="s">
        <v>208</v>
      </c>
      <c r="F131" s="62">
        <v>2401</v>
      </c>
      <c r="G131" s="63">
        <v>10</v>
      </c>
      <c r="H131" s="63">
        <v>595410.81999999995</v>
      </c>
      <c r="I131" s="64">
        <v>0</v>
      </c>
      <c r="J131" s="65">
        <v>654951.91</v>
      </c>
      <c r="K131" s="63">
        <v>586968.79</v>
      </c>
      <c r="L131" s="64">
        <v>0</v>
      </c>
      <c r="M131" s="65">
        <v>645665.67000000004</v>
      </c>
      <c r="N131" s="63">
        <v>531657.49</v>
      </c>
      <c r="O131" s="64">
        <v>0</v>
      </c>
      <c r="P131" s="65">
        <v>584823.24</v>
      </c>
      <c r="Q131" s="63">
        <v>556599.76</v>
      </c>
      <c r="R131" s="64">
        <v>0</v>
      </c>
      <c r="S131" s="65">
        <v>612259.74</v>
      </c>
      <c r="T131" s="63">
        <v>474969.36</v>
      </c>
      <c r="U131" s="64">
        <v>0</v>
      </c>
      <c r="V131" s="66">
        <v>522466.3</v>
      </c>
      <c r="W131" s="63">
        <v>570773.78</v>
      </c>
      <c r="X131" s="64">
        <v>0</v>
      </c>
      <c r="Y131" s="66">
        <v>627851.16</v>
      </c>
      <c r="Z131" s="63">
        <v>624635.44999999995</v>
      </c>
      <c r="AA131" s="67">
        <v>205017.11</v>
      </c>
      <c r="AB131" s="64">
        <v>0</v>
      </c>
      <c r="AC131" s="66">
        <v>1875834.6</v>
      </c>
      <c r="AD131" s="63">
        <v>536282.66</v>
      </c>
      <c r="AE131" s="67">
        <v>161000.01</v>
      </c>
      <c r="AF131" s="64">
        <v>0</v>
      </c>
      <c r="AG131" s="66">
        <v>1824875.42</v>
      </c>
      <c r="AH131" s="63">
        <v>528266.5</v>
      </c>
      <c r="AI131" s="67">
        <v>275153.77</v>
      </c>
      <c r="AJ131" s="63">
        <v>0</v>
      </c>
      <c r="AK131" s="66">
        <v>1712168.78</v>
      </c>
      <c r="AL131" s="63">
        <v>659736.6</v>
      </c>
      <c r="AM131" s="67">
        <v>283564.74</v>
      </c>
      <c r="AN131" s="63">
        <v>0</v>
      </c>
      <c r="AO131" s="66">
        <v>1875126.89</v>
      </c>
      <c r="AP131" s="63">
        <v>864518.6</v>
      </c>
      <c r="AQ131" s="67">
        <v>323975.74</v>
      </c>
      <c r="AR131" s="63">
        <v>0</v>
      </c>
      <c r="AS131" s="66">
        <f t="shared" si="17"/>
        <v>2023274.8580000005</v>
      </c>
      <c r="AT131" s="68"/>
      <c r="AU131" s="69"/>
      <c r="AV131" s="63">
        <v>6458</v>
      </c>
      <c r="AW131" s="63">
        <v>6448</v>
      </c>
      <c r="AX131" s="63">
        <v>6547</v>
      </c>
      <c r="AY131" s="63">
        <v>6673</v>
      </c>
      <c r="AZ131" s="63">
        <v>6524</v>
      </c>
      <c r="BA131" s="63">
        <v>6332</v>
      </c>
      <c r="BB131" s="63"/>
      <c r="BC131" s="63"/>
      <c r="BD131" s="70">
        <f t="shared" si="20"/>
        <v>1862256.11</v>
      </c>
      <c r="BE131" s="71">
        <f t="shared" si="18"/>
        <v>775.62</v>
      </c>
      <c r="BF131" s="72">
        <f t="shared" ref="BF131:BF135" si="31">+$BJ$600</f>
        <v>520.02</v>
      </c>
      <c r="BG131" s="65">
        <f t="shared" si="19"/>
        <v>0</v>
      </c>
      <c r="BH131" s="73">
        <f t="shared" si="21"/>
        <v>0</v>
      </c>
      <c r="BI131" s="74">
        <f t="shared" si="22"/>
        <v>0</v>
      </c>
    </row>
    <row r="132" spans="1:61" ht="15.75" customHeight="1" x14ac:dyDescent="0.25">
      <c r="A132" s="59">
        <v>1</v>
      </c>
      <c r="B132" s="60">
        <v>135</v>
      </c>
      <c r="C132" s="60">
        <v>1</v>
      </c>
      <c r="D132" s="61" t="s">
        <v>85</v>
      </c>
      <c r="E132" s="61" t="s">
        <v>209</v>
      </c>
      <c r="F132" s="62">
        <v>3189</v>
      </c>
      <c r="G132" s="63">
        <v>10</v>
      </c>
      <c r="H132" s="63">
        <v>648930.87</v>
      </c>
      <c r="I132" s="64">
        <v>30592.62</v>
      </c>
      <c r="J132" s="65">
        <v>680172.07</v>
      </c>
      <c r="K132" s="63">
        <v>564781.52</v>
      </c>
      <c r="L132" s="64">
        <v>26625.56</v>
      </c>
      <c r="M132" s="65">
        <v>591971.56000000006</v>
      </c>
      <c r="N132" s="63">
        <v>378592.94</v>
      </c>
      <c r="O132" s="64">
        <v>17847.830000000002</v>
      </c>
      <c r="P132" s="65">
        <v>396819.62</v>
      </c>
      <c r="Q132" s="63">
        <v>418611.4</v>
      </c>
      <c r="R132" s="64">
        <v>19860.650000000001</v>
      </c>
      <c r="S132" s="65">
        <v>438625.83</v>
      </c>
      <c r="T132" s="63">
        <v>389336.17</v>
      </c>
      <c r="U132" s="64">
        <v>18545.16</v>
      </c>
      <c r="V132" s="66">
        <v>407870.11</v>
      </c>
      <c r="W132" s="63">
        <v>542568.81000000006</v>
      </c>
      <c r="X132" s="64">
        <v>25836.6</v>
      </c>
      <c r="Y132" s="66">
        <v>568405.43000000005</v>
      </c>
      <c r="Z132" s="63">
        <v>615118.80000000005</v>
      </c>
      <c r="AA132" s="67">
        <v>3413.91</v>
      </c>
      <c r="AB132" s="64">
        <v>29291.360000000001</v>
      </c>
      <c r="AC132" s="66">
        <v>644410.18999999994</v>
      </c>
      <c r="AD132" s="63">
        <v>585498.76</v>
      </c>
      <c r="AE132" s="67">
        <v>390.43</v>
      </c>
      <c r="AF132" s="64">
        <v>27334.41</v>
      </c>
      <c r="AG132" s="66">
        <v>613989.31000000006</v>
      </c>
      <c r="AH132" s="63">
        <v>553201.28</v>
      </c>
      <c r="AI132" s="67">
        <v>275.05</v>
      </c>
      <c r="AJ132" s="63">
        <v>27327.61</v>
      </c>
      <c r="AK132" s="66">
        <v>579472.43000000005</v>
      </c>
      <c r="AL132" s="63">
        <v>640055.92000000004</v>
      </c>
      <c r="AM132" s="67">
        <v>371.15</v>
      </c>
      <c r="AN132" s="63">
        <v>30150.45</v>
      </c>
      <c r="AO132" s="66">
        <v>671801.71</v>
      </c>
      <c r="AP132" s="63">
        <v>1002254.15</v>
      </c>
      <c r="AQ132" s="67">
        <v>358.98</v>
      </c>
      <c r="AR132" s="63">
        <v>47107.185603999998</v>
      </c>
      <c r="AS132" s="66">
        <f t="shared" si="17"/>
        <v>1051580.7108356</v>
      </c>
      <c r="AT132" s="68"/>
      <c r="AU132" s="69"/>
      <c r="AV132" s="63">
        <v>0</v>
      </c>
      <c r="AW132" s="63">
        <v>2</v>
      </c>
      <c r="AX132" s="63">
        <v>6</v>
      </c>
      <c r="AY132" s="63">
        <v>6</v>
      </c>
      <c r="AZ132" s="63">
        <v>6</v>
      </c>
      <c r="BA132" s="63">
        <v>6</v>
      </c>
      <c r="BB132" s="63"/>
      <c r="BC132" s="63"/>
      <c r="BD132" s="70">
        <f t="shared" si="20"/>
        <v>712250.87</v>
      </c>
      <c r="BE132" s="71">
        <f t="shared" si="18"/>
        <v>223.35</v>
      </c>
      <c r="BF132" s="72">
        <f t="shared" si="31"/>
        <v>520.02</v>
      </c>
      <c r="BG132" s="65">
        <f t="shared" si="19"/>
        <v>946080.62999999989</v>
      </c>
      <c r="BH132" s="73">
        <f t="shared" si="21"/>
        <v>2.3762940853739598E-3</v>
      </c>
      <c r="BI132" s="74">
        <f t="shared" si="22"/>
        <v>2.3762940853739598E-3</v>
      </c>
    </row>
    <row r="133" spans="1:61" ht="15.75" customHeight="1" x14ac:dyDescent="0.25">
      <c r="A133" s="59">
        <v>1</v>
      </c>
      <c r="B133" s="60">
        <v>136</v>
      </c>
      <c r="C133" s="60">
        <v>10</v>
      </c>
      <c r="D133" s="61" t="s">
        <v>85</v>
      </c>
      <c r="E133" s="61" t="s">
        <v>210</v>
      </c>
      <c r="F133" s="62">
        <v>2874</v>
      </c>
      <c r="G133" s="63">
        <v>10</v>
      </c>
      <c r="H133" s="63">
        <v>208106.05</v>
      </c>
      <c r="I133" s="64">
        <v>0</v>
      </c>
      <c r="J133" s="65">
        <v>228916.65</v>
      </c>
      <c r="K133" s="63">
        <v>191630.31</v>
      </c>
      <c r="L133" s="64">
        <v>0</v>
      </c>
      <c r="M133" s="65">
        <v>210793.34</v>
      </c>
      <c r="N133" s="63">
        <v>131051.97</v>
      </c>
      <c r="O133" s="64">
        <v>0</v>
      </c>
      <c r="P133" s="65">
        <v>144157.16</v>
      </c>
      <c r="Q133" s="63">
        <v>173304.66</v>
      </c>
      <c r="R133" s="64">
        <v>0</v>
      </c>
      <c r="S133" s="65">
        <v>190635.12</v>
      </c>
      <c r="T133" s="63">
        <v>143545.04</v>
      </c>
      <c r="U133" s="64">
        <v>0</v>
      </c>
      <c r="V133" s="66">
        <v>157899.54</v>
      </c>
      <c r="W133" s="63">
        <v>221554.04</v>
      </c>
      <c r="X133" s="64">
        <v>0</v>
      </c>
      <c r="Y133" s="66">
        <v>243709.45</v>
      </c>
      <c r="Z133" s="63">
        <v>293208.8</v>
      </c>
      <c r="AA133" s="67">
        <v>43</v>
      </c>
      <c r="AB133" s="64">
        <v>0</v>
      </c>
      <c r="AC133" s="66">
        <v>322529.68</v>
      </c>
      <c r="AD133" s="63">
        <v>231048.92</v>
      </c>
      <c r="AE133" s="67">
        <v>0</v>
      </c>
      <c r="AF133" s="64">
        <v>0</v>
      </c>
      <c r="AG133" s="66">
        <v>254153.82</v>
      </c>
      <c r="AH133" s="63">
        <v>264037.2</v>
      </c>
      <c r="AI133" s="67">
        <v>0</v>
      </c>
      <c r="AJ133" s="63">
        <v>0</v>
      </c>
      <c r="AK133" s="66">
        <v>290440.92</v>
      </c>
      <c r="AL133" s="63">
        <v>362697.06</v>
      </c>
      <c r="AM133" s="67">
        <v>0</v>
      </c>
      <c r="AN133" s="63">
        <v>0</v>
      </c>
      <c r="AO133" s="66">
        <v>398966.76</v>
      </c>
      <c r="AP133" s="63">
        <v>550248.18999999994</v>
      </c>
      <c r="AQ133" s="67">
        <v>0</v>
      </c>
      <c r="AR133" s="63">
        <v>0</v>
      </c>
      <c r="AS133" s="66">
        <f t="shared" si="17"/>
        <v>605273.00899999996</v>
      </c>
      <c r="AT133" s="68"/>
      <c r="AU133" s="69"/>
      <c r="AV133" s="63">
        <v>0</v>
      </c>
      <c r="AW133" s="63">
        <v>0</v>
      </c>
      <c r="AX133" s="63">
        <v>0</v>
      </c>
      <c r="AY133" s="63">
        <v>0</v>
      </c>
      <c r="AZ133" s="63">
        <v>0</v>
      </c>
      <c r="BA133" s="63">
        <v>0</v>
      </c>
      <c r="BB133" s="63"/>
      <c r="BC133" s="63"/>
      <c r="BD133" s="70">
        <f t="shared" si="20"/>
        <v>374272.84</v>
      </c>
      <c r="BE133" s="71">
        <f t="shared" si="18"/>
        <v>130.22999999999999</v>
      </c>
      <c r="BF133" s="72">
        <f t="shared" si="31"/>
        <v>520.02</v>
      </c>
      <c r="BG133" s="65">
        <f t="shared" si="19"/>
        <v>1120256.46</v>
      </c>
      <c r="BH133" s="73">
        <f t="shared" si="21"/>
        <v>2.8137758195091369E-3</v>
      </c>
      <c r="BI133" s="74">
        <f t="shared" si="22"/>
        <v>2.8137758195091399E-3</v>
      </c>
    </row>
    <row r="134" spans="1:61" ht="15.75" customHeight="1" x14ac:dyDescent="0.25">
      <c r="A134" s="59">
        <v>1</v>
      </c>
      <c r="B134" s="60">
        <v>137</v>
      </c>
      <c r="C134" s="60">
        <v>16</v>
      </c>
      <c r="D134" s="61" t="s">
        <v>85</v>
      </c>
      <c r="E134" s="61" t="s">
        <v>211</v>
      </c>
      <c r="F134" s="62">
        <v>2227</v>
      </c>
      <c r="G134" s="63">
        <v>10</v>
      </c>
      <c r="H134" s="63">
        <v>324562.19</v>
      </c>
      <c r="I134" s="64">
        <v>0</v>
      </c>
      <c r="J134" s="65">
        <v>357018.41</v>
      </c>
      <c r="K134" s="63">
        <v>245329.37</v>
      </c>
      <c r="L134" s="64">
        <v>0</v>
      </c>
      <c r="M134" s="65">
        <v>269862.31</v>
      </c>
      <c r="N134" s="63">
        <v>170659.32</v>
      </c>
      <c r="O134" s="64">
        <v>0</v>
      </c>
      <c r="P134" s="65">
        <v>187725.25</v>
      </c>
      <c r="Q134" s="63">
        <v>171837.37</v>
      </c>
      <c r="R134" s="64">
        <v>0</v>
      </c>
      <c r="S134" s="65">
        <v>189021.1</v>
      </c>
      <c r="T134" s="63">
        <v>169527.38</v>
      </c>
      <c r="U134" s="64">
        <v>0</v>
      </c>
      <c r="V134" s="66">
        <v>186480.11</v>
      </c>
      <c r="W134" s="63">
        <v>269424.73</v>
      </c>
      <c r="X134" s="64">
        <v>0</v>
      </c>
      <c r="Y134" s="66">
        <v>296367.2</v>
      </c>
      <c r="Z134" s="63">
        <v>322385.44</v>
      </c>
      <c r="AA134" s="67">
        <v>453.91</v>
      </c>
      <c r="AB134" s="64">
        <v>0</v>
      </c>
      <c r="AC134" s="66">
        <v>355000.66</v>
      </c>
      <c r="AD134" s="63">
        <v>268326.25</v>
      </c>
      <c r="AE134" s="67">
        <v>101.93</v>
      </c>
      <c r="AF134" s="64">
        <v>0</v>
      </c>
      <c r="AG134" s="66">
        <v>295922.71999999997</v>
      </c>
      <c r="AH134" s="63">
        <v>297045.57</v>
      </c>
      <c r="AI134" s="67">
        <v>572.91</v>
      </c>
      <c r="AJ134" s="63">
        <v>0</v>
      </c>
      <c r="AK134" s="66">
        <v>327871.86</v>
      </c>
      <c r="AL134" s="63">
        <v>405768.58</v>
      </c>
      <c r="AM134" s="67">
        <v>39.200000000000003</v>
      </c>
      <c r="AN134" s="63">
        <v>0</v>
      </c>
      <c r="AO134" s="66">
        <v>448492.25</v>
      </c>
      <c r="AP134" s="63">
        <v>571456.52</v>
      </c>
      <c r="AQ134" s="67">
        <v>164.45</v>
      </c>
      <c r="AR134" s="63">
        <v>0</v>
      </c>
      <c r="AS134" s="66">
        <f t="shared" si="17"/>
        <v>632582.04900000012</v>
      </c>
      <c r="AT134" s="68"/>
      <c r="AU134" s="69"/>
      <c r="AV134" s="63">
        <v>4</v>
      </c>
      <c r="AW134" s="63">
        <v>4</v>
      </c>
      <c r="AX134" s="63">
        <v>8</v>
      </c>
      <c r="AY134" s="63">
        <v>10</v>
      </c>
      <c r="AZ134" s="63">
        <v>19</v>
      </c>
      <c r="BA134" s="63">
        <v>19</v>
      </c>
      <c r="BB134" s="63"/>
      <c r="BC134" s="63"/>
      <c r="BD134" s="70">
        <f t="shared" si="20"/>
        <v>411973.91</v>
      </c>
      <c r="BE134" s="71">
        <f t="shared" si="18"/>
        <v>184.99</v>
      </c>
      <c r="BF134" s="72">
        <f t="shared" si="31"/>
        <v>520.02</v>
      </c>
      <c r="BG134" s="65">
        <f t="shared" si="19"/>
        <v>746111.80999999994</v>
      </c>
      <c r="BH134" s="73">
        <f t="shared" si="21"/>
        <v>1.8740274612013353E-3</v>
      </c>
      <c r="BI134" s="74">
        <f t="shared" si="22"/>
        <v>1.87402746120134E-3</v>
      </c>
    </row>
    <row r="135" spans="1:61" ht="15.75" customHeight="1" x14ac:dyDescent="0.25">
      <c r="A135" s="59">
        <v>1</v>
      </c>
      <c r="B135" s="60">
        <v>138</v>
      </c>
      <c r="C135" s="60">
        <v>18</v>
      </c>
      <c r="D135" s="61" t="s">
        <v>85</v>
      </c>
      <c r="E135" s="61" t="s">
        <v>212</v>
      </c>
      <c r="F135" s="62">
        <v>656</v>
      </c>
      <c r="G135" s="63">
        <v>10</v>
      </c>
      <c r="H135" s="63">
        <v>143369.38</v>
      </c>
      <c r="I135" s="64">
        <v>0</v>
      </c>
      <c r="J135" s="65">
        <v>157706.32</v>
      </c>
      <c r="K135" s="63">
        <v>194284.52</v>
      </c>
      <c r="L135" s="64">
        <v>0</v>
      </c>
      <c r="M135" s="65">
        <v>213712.98</v>
      </c>
      <c r="N135" s="63">
        <v>171635.69</v>
      </c>
      <c r="O135" s="64">
        <v>0</v>
      </c>
      <c r="P135" s="65">
        <v>188799.25</v>
      </c>
      <c r="Q135" s="63">
        <v>184225.27</v>
      </c>
      <c r="R135" s="64">
        <v>0</v>
      </c>
      <c r="S135" s="65">
        <v>202647.79</v>
      </c>
      <c r="T135" s="63">
        <v>152619.32999999999</v>
      </c>
      <c r="U135" s="64">
        <v>0</v>
      </c>
      <c r="V135" s="66">
        <v>167881.27</v>
      </c>
      <c r="W135" s="63">
        <v>227678.12</v>
      </c>
      <c r="X135" s="64">
        <v>0</v>
      </c>
      <c r="Y135" s="66">
        <v>250445.93</v>
      </c>
      <c r="Z135" s="63">
        <v>753426.49</v>
      </c>
      <c r="AA135" s="67">
        <v>4300.83</v>
      </c>
      <c r="AB135" s="64">
        <v>0</v>
      </c>
      <c r="AC135" s="66">
        <v>870683.67</v>
      </c>
      <c r="AD135" s="63">
        <v>248202.52</v>
      </c>
      <c r="AE135" s="67">
        <v>5862.81</v>
      </c>
      <c r="AF135" s="64">
        <v>0</v>
      </c>
      <c r="AG135" s="66">
        <v>316285.01</v>
      </c>
      <c r="AH135" s="63">
        <v>242014.66</v>
      </c>
      <c r="AI135" s="67">
        <v>7199.54</v>
      </c>
      <c r="AJ135" s="63">
        <v>0</v>
      </c>
      <c r="AK135" s="66">
        <v>310635.87</v>
      </c>
      <c r="AL135" s="63">
        <v>281577.32</v>
      </c>
      <c r="AM135" s="67">
        <v>8051.67</v>
      </c>
      <c r="AN135" s="63">
        <v>0</v>
      </c>
      <c r="AO135" s="66">
        <v>358254.29</v>
      </c>
      <c r="AP135" s="63">
        <v>416751.48</v>
      </c>
      <c r="AQ135" s="67">
        <v>7144.36</v>
      </c>
      <c r="AR135" s="63">
        <v>0</v>
      </c>
      <c r="AS135" s="66">
        <f t="shared" si="17"/>
        <v>523709.82400000002</v>
      </c>
      <c r="AT135" s="68"/>
      <c r="AU135" s="69"/>
      <c r="AV135" s="63">
        <v>213</v>
      </c>
      <c r="AW135" s="63">
        <v>227</v>
      </c>
      <c r="AX135" s="63">
        <v>239</v>
      </c>
      <c r="AY135" s="63">
        <v>262</v>
      </c>
      <c r="AZ135" s="63">
        <v>334</v>
      </c>
      <c r="BA135" s="63">
        <v>334</v>
      </c>
      <c r="BB135" s="63"/>
      <c r="BC135" s="63"/>
      <c r="BD135" s="70">
        <f t="shared" si="20"/>
        <v>475913.73</v>
      </c>
      <c r="BE135" s="71">
        <f t="shared" si="18"/>
        <v>725.48</v>
      </c>
      <c r="BF135" s="72">
        <f t="shared" si="31"/>
        <v>520.02</v>
      </c>
      <c r="BG135" s="65">
        <f t="shared" si="19"/>
        <v>0</v>
      </c>
      <c r="BH135" s="73">
        <f t="shared" si="21"/>
        <v>0</v>
      </c>
      <c r="BI135" s="74">
        <f t="shared" si="22"/>
        <v>0</v>
      </c>
    </row>
    <row r="136" spans="1:61" ht="15.75" customHeight="1" x14ac:dyDescent="0.25">
      <c r="A136" s="59">
        <v>1</v>
      </c>
      <c r="B136" s="60">
        <v>139</v>
      </c>
      <c r="C136" s="60">
        <v>7</v>
      </c>
      <c r="D136" s="61" t="s">
        <v>89</v>
      </c>
      <c r="E136" s="61" t="s">
        <v>213</v>
      </c>
      <c r="F136" s="62">
        <v>5367</v>
      </c>
      <c r="G136" s="63">
        <v>12</v>
      </c>
      <c r="H136" s="63">
        <v>503758.39</v>
      </c>
      <c r="I136" s="64">
        <v>83771.360000000001</v>
      </c>
      <c r="J136" s="65">
        <v>470385.47</v>
      </c>
      <c r="K136" s="63">
        <v>585580.26</v>
      </c>
      <c r="L136" s="64">
        <v>89864.39</v>
      </c>
      <c r="M136" s="65">
        <v>555201.76</v>
      </c>
      <c r="N136" s="63">
        <v>530540.86</v>
      </c>
      <c r="O136" s="64">
        <v>47748.81</v>
      </c>
      <c r="P136" s="65">
        <v>540727.1</v>
      </c>
      <c r="Q136" s="63">
        <v>647651.93999999994</v>
      </c>
      <c r="R136" s="64">
        <v>59086.57</v>
      </c>
      <c r="S136" s="65">
        <v>659193.21</v>
      </c>
      <c r="T136" s="63">
        <v>551884.28</v>
      </c>
      <c r="U136" s="64">
        <v>50691.99</v>
      </c>
      <c r="V136" s="66">
        <v>561335.37</v>
      </c>
      <c r="W136" s="63">
        <v>762112.36</v>
      </c>
      <c r="X136" s="64">
        <v>69283.02</v>
      </c>
      <c r="Y136" s="66">
        <v>775968.86</v>
      </c>
      <c r="Z136" s="63">
        <v>980713.5</v>
      </c>
      <c r="AA136" s="67">
        <v>2029.58</v>
      </c>
      <c r="AB136" s="64">
        <v>89155.86</v>
      </c>
      <c r="AC136" s="66">
        <v>998544.56</v>
      </c>
      <c r="AD136" s="63">
        <v>826442.54</v>
      </c>
      <c r="AE136" s="67">
        <v>459</v>
      </c>
      <c r="AF136" s="64">
        <v>39249.279999999999</v>
      </c>
      <c r="AG136" s="66">
        <v>881656.45</v>
      </c>
      <c r="AH136" s="63">
        <v>949297.84</v>
      </c>
      <c r="AI136" s="67">
        <v>52.2</v>
      </c>
      <c r="AJ136" s="63">
        <v>45216.47</v>
      </c>
      <c r="AK136" s="66">
        <v>1014519.44</v>
      </c>
      <c r="AL136" s="63">
        <v>966704.56</v>
      </c>
      <c r="AM136" s="67">
        <v>-70.819999999999993</v>
      </c>
      <c r="AN136" s="63">
        <v>46033.57</v>
      </c>
      <c r="AO136" s="66">
        <v>1033237.59</v>
      </c>
      <c r="AP136" s="63">
        <v>1408336.57</v>
      </c>
      <c r="AQ136" s="67">
        <v>85.59</v>
      </c>
      <c r="AR136" s="63">
        <v>67128.351550000007</v>
      </c>
      <c r="AS136" s="66">
        <f t="shared" si="17"/>
        <v>1505624.8574640001</v>
      </c>
      <c r="AT136" s="68"/>
      <c r="AU136" s="69"/>
      <c r="AV136" s="63">
        <v>0</v>
      </c>
      <c r="AW136" s="63">
        <v>0</v>
      </c>
      <c r="AX136" s="63">
        <v>9</v>
      </c>
      <c r="AY136" s="63">
        <v>9</v>
      </c>
      <c r="AZ136" s="63">
        <v>16</v>
      </c>
      <c r="BA136" s="63">
        <v>16</v>
      </c>
      <c r="BB136" s="63"/>
      <c r="BC136" s="63"/>
      <c r="BD136" s="70">
        <f t="shared" si="20"/>
        <v>1086716.58</v>
      </c>
      <c r="BE136" s="71">
        <f t="shared" si="18"/>
        <v>202.48</v>
      </c>
      <c r="BF136" s="72">
        <f>+$BJ$601</f>
        <v>508.08</v>
      </c>
      <c r="BG136" s="65">
        <f t="shared" si="19"/>
        <v>1640155.2000000002</v>
      </c>
      <c r="BH136" s="73">
        <f t="shared" si="21"/>
        <v>4.1196183256128451E-3</v>
      </c>
      <c r="BI136" s="74">
        <f t="shared" si="22"/>
        <v>4.1196183256128503E-3</v>
      </c>
    </row>
    <row r="137" spans="1:61" ht="15.75" customHeight="1" x14ac:dyDescent="0.25">
      <c r="A137" s="59">
        <v>1</v>
      </c>
      <c r="B137" s="60">
        <v>140</v>
      </c>
      <c r="C137" s="60">
        <v>12</v>
      </c>
      <c r="D137" s="61" t="s">
        <v>85</v>
      </c>
      <c r="E137" s="61" t="s">
        <v>214</v>
      </c>
      <c r="F137" s="62">
        <v>1610</v>
      </c>
      <c r="G137" s="63">
        <v>10</v>
      </c>
      <c r="H137" s="63">
        <v>105627.14</v>
      </c>
      <c r="I137" s="64">
        <v>0</v>
      </c>
      <c r="J137" s="65">
        <v>116189.85</v>
      </c>
      <c r="K137" s="63">
        <v>120433.93</v>
      </c>
      <c r="L137" s="64">
        <v>0</v>
      </c>
      <c r="M137" s="65">
        <v>132477.32999999999</v>
      </c>
      <c r="N137" s="63">
        <v>109662.75</v>
      </c>
      <c r="O137" s="64">
        <v>0</v>
      </c>
      <c r="P137" s="65">
        <v>120629.02</v>
      </c>
      <c r="Q137" s="63">
        <v>95249.09</v>
      </c>
      <c r="R137" s="64">
        <v>0</v>
      </c>
      <c r="S137" s="65">
        <v>104774</v>
      </c>
      <c r="T137" s="63">
        <v>84943.37</v>
      </c>
      <c r="U137" s="64">
        <v>0</v>
      </c>
      <c r="V137" s="66">
        <v>93437.7</v>
      </c>
      <c r="W137" s="63">
        <v>158320.88</v>
      </c>
      <c r="X137" s="64">
        <v>0</v>
      </c>
      <c r="Y137" s="66">
        <v>174152.97</v>
      </c>
      <c r="Z137" s="63">
        <v>205718.35</v>
      </c>
      <c r="AA137" s="67">
        <v>477.3</v>
      </c>
      <c r="AB137" s="64">
        <v>0</v>
      </c>
      <c r="AC137" s="66">
        <v>227079.12</v>
      </c>
      <c r="AD137" s="63">
        <v>202477.45</v>
      </c>
      <c r="AE137" s="67">
        <v>0</v>
      </c>
      <c r="AF137" s="64">
        <v>0</v>
      </c>
      <c r="AG137" s="66">
        <v>224039.15</v>
      </c>
      <c r="AH137" s="63">
        <v>255943.14</v>
      </c>
      <c r="AI137" s="67">
        <v>320.37</v>
      </c>
      <c r="AJ137" s="63">
        <v>0</v>
      </c>
      <c r="AK137" s="66">
        <v>282499</v>
      </c>
      <c r="AL137" s="63">
        <v>213841.6</v>
      </c>
      <c r="AM137" s="67">
        <v>368.56</v>
      </c>
      <c r="AN137" s="63">
        <v>0</v>
      </c>
      <c r="AO137" s="66">
        <v>236134.3</v>
      </c>
      <c r="AP137" s="63">
        <v>354372.47</v>
      </c>
      <c r="AQ137" s="67">
        <v>95.58</v>
      </c>
      <c r="AR137" s="63">
        <v>0</v>
      </c>
      <c r="AS137" s="66">
        <f t="shared" si="17"/>
        <v>389809.717</v>
      </c>
      <c r="AT137" s="68"/>
      <c r="AU137" s="69"/>
      <c r="AV137" s="63">
        <v>6</v>
      </c>
      <c r="AW137" s="63">
        <v>6</v>
      </c>
      <c r="AX137" s="63">
        <v>6</v>
      </c>
      <c r="AY137" s="63">
        <v>6</v>
      </c>
      <c r="AZ137" s="63">
        <v>0</v>
      </c>
      <c r="BA137" s="63">
        <v>0</v>
      </c>
      <c r="BB137" s="63"/>
      <c r="BC137" s="63"/>
      <c r="BD137" s="70">
        <f t="shared" si="20"/>
        <v>271912.26</v>
      </c>
      <c r="BE137" s="71">
        <f t="shared" si="18"/>
        <v>168.89</v>
      </c>
      <c r="BF137" s="72">
        <f t="shared" ref="BF137:BF143" si="32">+$BJ$600</f>
        <v>520.02</v>
      </c>
      <c r="BG137" s="65">
        <f t="shared" si="19"/>
        <v>565319.30000000005</v>
      </c>
      <c r="BH137" s="73">
        <f t="shared" si="21"/>
        <v>1.4199264484864758E-3</v>
      </c>
      <c r="BI137" s="74">
        <f t="shared" si="22"/>
        <v>1.4199264484864799E-3</v>
      </c>
    </row>
    <row r="138" spans="1:61" ht="15.75" customHeight="1" x14ac:dyDescent="0.25">
      <c r="A138" s="59">
        <v>1</v>
      </c>
      <c r="B138" s="60">
        <v>141</v>
      </c>
      <c r="C138" s="60">
        <v>16</v>
      </c>
      <c r="D138" s="61" t="s">
        <v>85</v>
      </c>
      <c r="E138" s="61" t="s">
        <v>215</v>
      </c>
      <c r="F138" s="62">
        <v>2600</v>
      </c>
      <c r="G138" s="63">
        <v>10</v>
      </c>
      <c r="H138" s="63">
        <v>202629.43</v>
      </c>
      <c r="I138" s="64">
        <v>0</v>
      </c>
      <c r="J138" s="65">
        <v>222892.38</v>
      </c>
      <c r="K138" s="63">
        <v>170477.29</v>
      </c>
      <c r="L138" s="64">
        <v>0</v>
      </c>
      <c r="M138" s="65">
        <v>187525.01</v>
      </c>
      <c r="N138" s="63">
        <v>250165.18</v>
      </c>
      <c r="O138" s="64">
        <v>0</v>
      </c>
      <c r="P138" s="65">
        <v>275181.7</v>
      </c>
      <c r="Q138" s="63">
        <v>195023.24</v>
      </c>
      <c r="R138" s="64">
        <v>0</v>
      </c>
      <c r="S138" s="65">
        <v>214525.57</v>
      </c>
      <c r="T138" s="63">
        <v>158550.98000000001</v>
      </c>
      <c r="U138" s="64">
        <v>1865.4</v>
      </c>
      <c r="V138" s="66">
        <v>172354.14</v>
      </c>
      <c r="W138" s="63">
        <v>167218.79999999999</v>
      </c>
      <c r="X138" s="64">
        <v>7535</v>
      </c>
      <c r="Y138" s="66">
        <v>175652.18</v>
      </c>
      <c r="Z138" s="63">
        <v>207079.4</v>
      </c>
      <c r="AA138" s="67">
        <v>83.62</v>
      </c>
      <c r="AB138" s="64">
        <v>9860.94</v>
      </c>
      <c r="AC138" s="66">
        <v>216940.31</v>
      </c>
      <c r="AD138" s="63">
        <v>205999.48</v>
      </c>
      <c r="AE138" s="67">
        <v>0</v>
      </c>
      <c r="AF138" s="64">
        <v>9809.51</v>
      </c>
      <c r="AG138" s="66">
        <v>215808.96</v>
      </c>
      <c r="AH138" s="63">
        <v>266195.90999999997</v>
      </c>
      <c r="AI138" s="67">
        <v>0</v>
      </c>
      <c r="AJ138" s="63">
        <v>12675.98</v>
      </c>
      <c r="AK138" s="66">
        <v>278871.92</v>
      </c>
      <c r="AL138" s="63">
        <v>221805.55</v>
      </c>
      <c r="AM138" s="67">
        <v>0</v>
      </c>
      <c r="AN138" s="63">
        <v>10860.58</v>
      </c>
      <c r="AO138" s="66">
        <v>232039.46</v>
      </c>
      <c r="AP138" s="63">
        <v>328957.98</v>
      </c>
      <c r="AQ138" s="67">
        <v>2.65</v>
      </c>
      <c r="AR138" s="63">
        <v>15366.277587</v>
      </c>
      <c r="AS138" s="66">
        <f t="shared" si="17"/>
        <v>344950.87265430001</v>
      </c>
      <c r="AT138" s="68"/>
      <c r="AU138" s="69"/>
      <c r="AV138" s="63">
        <v>0</v>
      </c>
      <c r="AW138" s="63">
        <v>0</v>
      </c>
      <c r="AX138" s="63">
        <v>0</v>
      </c>
      <c r="AY138" s="63">
        <v>0</v>
      </c>
      <c r="AZ138" s="63">
        <v>0</v>
      </c>
      <c r="BA138" s="63">
        <v>0</v>
      </c>
      <c r="BB138" s="63"/>
      <c r="BC138" s="63"/>
      <c r="BD138" s="70">
        <f t="shared" si="20"/>
        <v>257722.3</v>
      </c>
      <c r="BE138" s="71">
        <f t="shared" si="18"/>
        <v>99.12</v>
      </c>
      <c r="BF138" s="72">
        <f t="shared" si="32"/>
        <v>520.02</v>
      </c>
      <c r="BG138" s="65">
        <f t="shared" si="19"/>
        <v>1094340</v>
      </c>
      <c r="BH138" s="73">
        <f t="shared" si="21"/>
        <v>2.7486808068231347E-3</v>
      </c>
      <c r="BI138" s="74">
        <f t="shared" si="22"/>
        <v>2.7486808068231299E-3</v>
      </c>
    </row>
    <row r="139" spans="1:61" ht="15.75" customHeight="1" x14ac:dyDescent="0.25">
      <c r="A139" s="59">
        <v>1</v>
      </c>
      <c r="B139" s="60">
        <v>144</v>
      </c>
      <c r="C139" s="60">
        <v>7</v>
      </c>
      <c r="D139" s="61" t="s">
        <v>85</v>
      </c>
      <c r="E139" s="61" t="s">
        <v>216</v>
      </c>
      <c r="F139" s="62">
        <v>1910</v>
      </c>
      <c r="G139" s="63">
        <v>10</v>
      </c>
      <c r="H139" s="63">
        <v>296165.99</v>
      </c>
      <c r="I139" s="64">
        <v>0</v>
      </c>
      <c r="J139" s="65">
        <v>325782.59000000003</v>
      </c>
      <c r="K139" s="63">
        <v>297872.26</v>
      </c>
      <c r="L139" s="64">
        <v>0</v>
      </c>
      <c r="M139" s="65">
        <v>327659.49</v>
      </c>
      <c r="N139" s="63">
        <v>237563.3</v>
      </c>
      <c r="O139" s="64">
        <v>0</v>
      </c>
      <c r="P139" s="65">
        <v>261319.64</v>
      </c>
      <c r="Q139" s="63">
        <v>314765.8</v>
      </c>
      <c r="R139" s="64">
        <v>0</v>
      </c>
      <c r="S139" s="65">
        <v>346242.38</v>
      </c>
      <c r="T139" s="63">
        <v>233685.74</v>
      </c>
      <c r="U139" s="64">
        <v>0</v>
      </c>
      <c r="V139" s="66">
        <v>257054.31</v>
      </c>
      <c r="W139" s="63">
        <v>283654.03999999998</v>
      </c>
      <c r="X139" s="64">
        <v>0</v>
      </c>
      <c r="Y139" s="66">
        <v>312019.44</v>
      </c>
      <c r="Z139" s="63">
        <v>340439.76</v>
      </c>
      <c r="AA139" s="67">
        <v>570.09</v>
      </c>
      <c r="AB139" s="64">
        <v>0</v>
      </c>
      <c r="AC139" s="66">
        <v>374483.74</v>
      </c>
      <c r="AD139" s="63">
        <v>316801.28000000003</v>
      </c>
      <c r="AE139" s="67">
        <v>0</v>
      </c>
      <c r="AF139" s="64">
        <v>0</v>
      </c>
      <c r="AG139" s="66">
        <v>348481.4</v>
      </c>
      <c r="AH139" s="63">
        <v>344732.59</v>
      </c>
      <c r="AI139" s="67">
        <v>0</v>
      </c>
      <c r="AJ139" s="63">
        <v>0</v>
      </c>
      <c r="AK139" s="66">
        <v>379205.85</v>
      </c>
      <c r="AL139" s="63">
        <v>342281.23</v>
      </c>
      <c r="AM139" s="67">
        <v>0</v>
      </c>
      <c r="AN139" s="63">
        <v>0</v>
      </c>
      <c r="AO139" s="66">
        <v>376509.35</v>
      </c>
      <c r="AP139" s="63">
        <v>470531.46</v>
      </c>
      <c r="AQ139" s="67">
        <v>0</v>
      </c>
      <c r="AR139" s="63">
        <v>0</v>
      </c>
      <c r="AS139" s="66">
        <f t="shared" ref="AS139:AS202" si="33">+(AP139-AR139-AQ139+IF(AZ139=0,AQ139,AZ139*$G$7))*(1+G139/100)</f>
        <v>517584.60600000009</v>
      </c>
      <c r="AT139" s="68"/>
      <c r="AU139" s="69"/>
      <c r="AV139" s="63">
        <v>0</v>
      </c>
      <c r="AW139" s="63">
        <v>0</v>
      </c>
      <c r="AX139" s="63">
        <v>0</v>
      </c>
      <c r="AY139" s="63">
        <v>0</v>
      </c>
      <c r="AZ139" s="63">
        <v>0</v>
      </c>
      <c r="BA139" s="63">
        <v>0</v>
      </c>
      <c r="BB139" s="63"/>
      <c r="BC139" s="63"/>
      <c r="BD139" s="70">
        <f t="shared" si="20"/>
        <v>399252.99</v>
      </c>
      <c r="BE139" s="71">
        <f t="shared" ref="BE139:BE202" si="34">ROUND(BD139/F139,2)</f>
        <v>209.03</v>
      </c>
      <c r="BF139" s="72">
        <f t="shared" si="32"/>
        <v>520.02</v>
      </c>
      <c r="BG139" s="65">
        <f t="shared" ref="BG139:BG202" si="35">IF((BF139-BE139)&lt;0,0,(BF139-BE139)*F139)</f>
        <v>593990.9</v>
      </c>
      <c r="BH139" s="73">
        <f t="shared" si="21"/>
        <v>1.4919416143589744E-3</v>
      </c>
      <c r="BI139" s="74">
        <f t="shared" si="22"/>
        <v>1.49194161435897E-3</v>
      </c>
    </row>
    <row r="140" spans="1:61" ht="15.75" customHeight="1" x14ac:dyDescent="0.25">
      <c r="A140" s="59">
        <v>1</v>
      </c>
      <c r="B140" s="60">
        <v>145</v>
      </c>
      <c r="C140" s="60">
        <v>6</v>
      </c>
      <c r="D140" s="61" t="s">
        <v>85</v>
      </c>
      <c r="E140" s="61" t="s">
        <v>217</v>
      </c>
      <c r="F140" s="62">
        <v>1180</v>
      </c>
      <c r="G140" s="63">
        <v>10</v>
      </c>
      <c r="H140" s="63">
        <v>128268.98</v>
      </c>
      <c r="I140" s="64">
        <v>0</v>
      </c>
      <c r="J140" s="65">
        <v>141095.88</v>
      </c>
      <c r="K140" s="63">
        <v>117249.31</v>
      </c>
      <c r="L140" s="64">
        <v>0</v>
      </c>
      <c r="M140" s="65">
        <v>128974.24</v>
      </c>
      <c r="N140" s="63">
        <v>82383.899999999994</v>
      </c>
      <c r="O140" s="64">
        <v>0</v>
      </c>
      <c r="P140" s="65">
        <v>90622.3</v>
      </c>
      <c r="Q140" s="63">
        <v>95505.63</v>
      </c>
      <c r="R140" s="64">
        <v>0</v>
      </c>
      <c r="S140" s="65">
        <v>105056.19</v>
      </c>
      <c r="T140" s="63">
        <v>97209.83</v>
      </c>
      <c r="U140" s="64">
        <v>0</v>
      </c>
      <c r="V140" s="66">
        <v>106930.81</v>
      </c>
      <c r="W140" s="63">
        <v>133263.32999999999</v>
      </c>
      <c r="X140" s="64">
        <v>0</v>
      </c>
      <c r="Y140" s="66">
        <v>146589.67000000001</v>
      </c>
      <c r="Z140" s="63">
        <v>167535.67999999999</v>
      </c>
      <c r="AA140" s="67">
        <v>0</v>
      </c>
      <c r="AB140" s="64">
        <v>0</v>
      </c>
      <c r="AC140" s="66">
        <v>184289.25</v>
      </c>
      <c r="AD140" s="63">
        <v>162301.51999999999</v>
      </c>
      <c r="AE140" s="67">
        <v>0</v>
      </c>
      <c r="AF140" s="64">
        <v>0</v>
      </c>
      <c r="AG140" s="66">
        <v>178531.67</v>
      </c>
      <c r="AH140" s="63">
        <v>188263.13</v>
      </c>
      <c r="AI140" s="67">
        <v>0</v>
      </c>
      <c r="AJ140" s="63">
        <v>0</v>
      </c>
      <c r="AK140" s="66">
        <v>207089.44</v>
      </c>
      <c r="AL140" s="63">
        <v>201532.24</v>
      </c>
      <c r="AM140" s="67">
        <v>0</v>
      </c>
      <c r="AN140" s="63">
        <v>0</v>
      </c>
      <c r="AO140" s="66">
        <v>221685.46</v>
      </c>
      <c r="AP140" s="63">
        <v>286260.03999999998</v>
      </c>
      <c r="AQ140" s="67">
        <v>0</v>
      </c>
      <c r="AR140" s="63">
        <v>0</v>
      </c>
      <c r="AS140" s="66">
        <f t="shared" si="33"/>
        <v>314886.04399999999</v>
      </c>
      <c r="AT140" s="68"/>
      <c r="AU140" s="69"/>
      <c r="AV140" s="63">
        <v>0</v>
      </c>
      <c r="AW140" s="63">
        <v>0</v>
      </c>
      <c r="AX140" s="63">
        <v>0</v>
      </c>
      <c r="AY140" s="63">
        <v>0</v>
      </c>
      <c r="AZ140" s="63">
        <v>0</v>
      </c>
      <c r="BA140" s="63">
        <v>0</v>
      </c>
      <c r="BB140" s="63"/>
      <c r="BC140" s="63"/>
      <c r="BD140" s="70">
        <f t="shared" ref="BD140:BD203" si="36">+ROUND((AC140+AG140+AK140+AO140+AS140)/5,2)</f>
        <v>221296.37</v>
      </c>
      <c r="BE140" s="71">
        <f t="shared" si="34"/>
        <v>187.54</v>
      </c>
      <c r="BF140" s="72">
        <f t="shared" si="32"/>
        <v>520.02</v>
      </c>
      <c r="BG140" s="65">
        <f t="shared" si="35"/>
        <v>392326.40000000002</v>
      </c>
      <c r="BH140" s="73">
        <f t="shared" ref="BH140:BH203" si="37">+BG140/$BG$7</f>
        <v>9.8541590884918396E-4</v>
      </c>
      <c r="BI140" s="74">
        <f t="shared" ref="BI140:BI203" si="38">+ROUND(BH140,18)</f>
        <v>9.8541590884918396E-4</v>
      </c>
    </row>
    <row r="141" spans="1:61" ht="15.75" customHeight="1" x14ac:dyDescent="0.25">
      <c r="A141" s="59">
        <v>1</v>
      </c>
      <c r="B141" s="60">
        <v>146</v>
      </c>
      <c r="C141" s="60">
        <v>2</v>
      </c>
      <c r="D141" s="61" t="s">
        <v>85</v>
      </c>
      <c r="E141" s="61" t="s">
        <v>218</v>
      </c>
      <c r="F141" s="62">
        <v>1388</v>
      </c>
      <c r="G141" s="63">
        <v>10</v>
      </c>
      <c r="H141" s="63">
        <v>237772.79999999999</v>
      </c>
      <c r="I141" s="64">
        <v>11209.33</v>
      </c>
      <c r="J141" s="65">
        <v>249219.82</v>
      </c>
      <c r="K141" s="63">
        <v>258494.74</v>
      </c>
      <c r="L141" s="64">
        <v>12186.22</v>
      </c>
      <c r="M141" s="65">
        <v>270939.37</v>
      </c>
      <c r="N141" s="63">
        <v>406582.64</v>
      </c>
      <c r="O141" s="64">
        <v>19167.52</v>
      </c>
      <c r="P141" s="65">
        <v>426156.63</v>
      </c>
      <c r="Q141" s="63">
        <v>347985.34</v>
      </c>
      <c r="R141" s="64">
        <v>18396.689999999999</v>
      </c>
      <c r="S141" s="65">
        <v>362547.51</v>
      </c>
      <c r="T141" s="63">
        <v>338830.1</v>
      </c>
      <c r="U141" s="64">
        <v>20466.189999999999</v>
      </c>
      <c r="V141" s="66">
        <v>350200.3</v>
      </c>
      <c r="W141" s="63">
        <v>269444.7</v>
      </c>
      <c r="X141" s="64">
        <v>14468.27</v>
      </c>
      <c r="Y141" s="66">
        <v>280474.08</v>
      </c>
      <c r="Z141" s="63">
        <v>204278.59</v>
      </c>
      <c r="AA141" s="67">
        <v>240.57</v>
      </c>
      <c r="AB141" s="64">
        <v>11243.84</v>
      </c>
      <c r="AC141" s="66">
        <v>212511.58</v>
      </c>
      <c r="AD141" s="63">
        <v>269265.64</v>
      </c>
      <c r="AE141" s="67">
        <v>83.62</v>
      </c>
      <c r="AF141" s="64">
        <v>12156.46</v>
      </c>
      <c r="AG141" s="66">
        <v>283166.11</v>
      </c>
      <c r="AH141" s="63">
        <v>292032.15999999997</v>
      </c>
      <c r="AI141" s="67">
        <v>172.46</v>
      </c>
      <c r="AJ141" s="63">
        <v>13908.64</v>
      </c>
      <c r="AK141" s="66">
        <v>308374.09000000003</v>
      </c>
      <c r="AL141" s="63">
        <v>292810.09999999998</v>
      </c>
      <c r="AM141" s="67">
        <v>427.26</v>
      </c>
      <c r="AN141" s="63">
        <v>13778.47</v>
      </c>
      <c r="AO141" s="66">
        <v>310625.67</v>
      </c>
      <c r="AP141" s="63">
        <v>460821.89</v>
      </c>
      <c r="AQ141" s="67">
        <v>410.47</v>
      </c>
      <c r="AR141" s="63">
        <v>22062.032252000001</v>
      </c>
      <c r="AS141" s="66">
        <f t="shared" si="33"/>
        <v>488753.9665228001</v>
      </c>
      <c r="AT141" s="68"/>
      <c r="AU141" s="69"/>
      <c r="AV141" s="63">
        <v>2</v>
      </c>
      <c r="AW141" s="63">
        <v>2</v>
      </c>
      <c r="AX141" s="63">
        <v>12</v>
      </c>
      <c r="AY141" s="63">
        <v>19</v>
      </c>
      <c r="AZ141" s="63">
        <v>30</v>
      </c>
      <c r="BA141" s="63">
        <v>30</v>
      </c>
      <c r="BB141" s="63"/>
      <c r="BC141" s="63"/>
      <c r="BD141" s="70">
        <f t="shared" si="36"/>
        <v>320686.28000000003</v>
      </c>
      <c r="BE141" s="71">
        <f t="shared" si="34"/>
        <v>231.04</v>
      </c>
      <c r="BF141" s="72">
        <f t="shared" si="32"/>
        <v>520.02</v>
      </c>
      <c r="BG141" s="65">
        <f t="shared" si="35"/>
        <v>401104.24000000005</v>
      </c>
      <c r="BH141" s="73">
        <f t="shared" si="37"/>
        <v>1.0074634263788041E-3</v>
      </c>
      <c r="BI141" s="74">
        <f t="shared" si="38"/>
        <v>1.0074634263788E-3</v>
      </c>
    </row>
    <row r="142" spans="1:61" ht="15.75" customHeight="1" x14ac:dyDescent="0.25">
      <c r="A142" s="59">
        <v>1</v>
      </c>
      <c r="B142" s="60">
        <v>148</v>
      </c>
      <c r="C142" s="60">
        <v>17</v>
      </c>
      <c r="D142" s="61" t="s">
        <v>85</v>
      </c>
      <c r="E142" s="61" t="s">
        <v>219</v>
      </c>
      <c r="F142" s="62">
        <v>3144</v>
      </c>
      <c r="G142" s="63">
        <v>10</v>
      </c>
      <c r="H142" s="63">
        <v>391360.22</v>
      </c>
      <c r="I142" s="64">
        <v>60017.72</v>
      </c>
      <c r="J142" s="65">
        <v>364476.75</v>
      </c>
      <c r="K142" s="63">
        <v>358903.76</v>
      </c>
      <c r="L142" s="64">
        <v>57870.26</v>
      </c>
      <c r="M142" s="65">
        <v>331136.84000000003</v>
      </c>
      <c r="N142" s="63">
        <v>340445</v>
      </c>
      <c r="O142" s="64">
        <v>30640.14</v>
      </c>
      <c r="P142" s="65">
        <v>340785.34</v>
      </c>
      <c r="Q142" s="63">
        <v>406287.16</v>
      </c>
      <c r="R142" s="64">
        <v>37148.839999999997</v>
      </c>
      <c r="S142" s="65">
        <v>406052.15</v>
      </c>
      <c r="T142" s="63">
        <v>404225.42</v>
      </c>
      <c r="U142" s="64">
        <v>37399.120000000003</v>
      </c>
      <c r="V142" s="66">
        <v>403508.93</v>
      </c>
      <c r="W142" s="63">
        <v>555163.88</v>
      </c>
      <c r="X142" s="64">
        <v>50469.5</v>
      </c>
      <c r="Y142" s="66">
        <v>555163.81999999995</v>
      </c>
      <c r="Z142" s="63">
        <v>687356.2</v>
      </c>
      <c r="AA142" s="67">
        <v>6351.32</v>
      </c>
      <c r="AB142" s="64">
        <v>62486.98</v>
      </c>
      <c r="AC142" s="66">
        <v>704677.87</v>
      </c>
      <c r="AD142" s="63">
        <v>667716.06000000006</v>
      </c>
      <c r="AE142" s="67">
        <v>6967.48</v>
      </c>
      <c r="AF142" s="64">
        <v>62165.36</v>
      </c>
      <c r="AG142" s="66">
        <v>683844.69</v>
      </c>
      <c r="AH142" s="63">
        <v>576000.1</v>
      </c>
      <c r="AI142" s="67">
        <v>3126.27</v>
      </c>
      <c r="AJ142" s="63">
        <v>54828.66</v>
      </c>
      <c r="AK142" s="66">
        <v>597442.75</v>
      </c>
      <c r="AL142" s="63">
        <v>616089.01</v>
      </c>
      <c r="AM142" s="67">
        <v>2966.48</v>
      </c>
      <c r="AN142" s="63">
        <v>55505.91</v>
      </c>
      <c r="AO142" s="66">
        <v>639219.41</v>
      </c>
      <c r="AP142" s="63">
        <v>1017287.23</v>
      </c>
      <c r="AQ142" s="67">
        <v>3068.99</v>
      </c>
      <c r="AR142" s="63">
        <v>91318.983886000002</v>
      </c>
      <c r="AS142" s="66">
        <f t="shared" si="33"/>
        <v>1040372.8017254</v>
      </c>
      <c r="AT142" s="68"/>
      <c r="AU142" s="69"/>
      <c r="AV142" s="63">
        <v>111</v>
      </c>
      <c r="AW142" s="63">
        <v>116</v>
      </c>
      <c r="AX142" s="63">
        <v>126</v>
      </c>
      <c r="AY142" s="63">
        <v>118</v>
      </c>
      <c r="AZ142" s="63">
        <v>115</v>
      </c>
      <c r="BA142" s="63">
        <v>115</v>
      </c>
      <c r="BB142" s="63"/>
      <c r="BC142" s="63"/>
      <c r="BD142" s="70">
        <f t="shared" si="36"/>
        <v>733111.5</v>
      </c>
      <c r="BE142" s="71">
        <f t="shared" si="34"/>
        <v>233.18</v>
      </c>
      <c r="BF142" s="72">
        <f t="shared" si="32"/>
        <v>520.02</v>
      </c>
      <c r="BG142" s="65">
        <f t="shared" si="35"/>
        <v>901824.96</v>
      </c>
      <c r="BH142" s="73">
        <f t="shared" si="37"/>
        <v>2.2651360259755113E-3</v>
      </c>
      <c r="BI142" s="74">
        <f t="shared" si="38"/>
        <v>2.26513602597551E-3</v>
      </c>
    </row>
    <row r="143" spans="1:61" ht="15.75" customHeight="1" x14ac:dyDescent="0.25">
      <c r="A143" s="59">
        <v>1</v>
      </c>
      <c r="B143" s="60">
        <v>149</v>
      </c>
      <c r="C143" s="60">
        <v>3</v>
      </c>
      <c r="D143" s="61" t="s">
        <v>85</v>
      </c>
      <c r="E143" s="61" t="s">
        <v>220</v>
      </c>
      <c r="F143" s="62">
        <v>1462</v>
      </c>
      <c r="G143" s="63">
        <v>10</v>
      </c>
      <c r="H143" s="63">
        <v>120196.97</v>
      </c>
      <c r="I143" s="64">
        <v>0</v>
      </c>
      <c r="J143" s="65">
        <v>132216.66</v>
      </c>
      <c r="K143" s="63">
        <v>109574.42</v>
      </c>
      <c r="L143" s="64">
        <v>0</v>
      </c>
      <c r="M143" s="65">
        <v>120531.86</v>
      </c>
      <c r="N143" s="63">
        <v>112643.34</v>
      </c>
      <c r="O143" s="64">
        <v>2366.91</v>
      </c>
      <c r="P143" s="65">
        <v>121304.07</v>
      </c>
      <c r="Q143" s="63">
        <v>104385.15</v>
      </c>
      <c r="R143" s="64">
        <v>3068.03</v>
      </c>
      <c r="S143" s="65">
        <v>111448.83</v>
      </c>
      <c r="T143" s="63">
        <v>38796.050000000003</v>
      </c>
      <c r="U143" s="64">
        <v>1180</v>
      </c>
      <c r="V143" s="66">
        <v>41377.660000000003</v>
      </c>
      <c r="W143" s="63">
        <v>134740.70000000001</v>
      </c>
      <c r="X143" s="64">
        <v>3924.5</v>
      </c>
      <c r="Y143" s="66">
        <v>143897.82</v>
      </c>
      <c r="Z143" s="63">
        <v>132118.18</v>
      </c>
      <c r="AA143" s="67">
        <v>229.74</v>
      </c>
      <c r="AB143" s="64">
        <v>3848.12</v>
      </c>
      <c r="AC143" s="66">
        <v>141097.07</v>
      </c>
      <c r="AD143" s="63">
        <v>104537.55</v>
      </c>
      <c r="AE143" s="67">
        <v>44.73</v>
      </c>
      <c r="AF143" s="64">
        <v>2850.41</v>
      </c>
      <c r="AG143" s="66">
        <v>111855.85</v>
      </c>
      <c r="AH143" s="63">
        <v>128150.39999999999</v>
      </c>
      <c r="AI143" s="67">
        <v>0</v>
      </c>
      <c r="AJ143" s="63">
        <v>3732.61</v>
      </c>
      <c r="AK143" s="66">
        <v>136859.57</v>
      </c>
      <c r="AL143" s="63">
        <v>157643.65</v>
      </c>
      <c r="AM143" s="67">
        <v>0</v>
      </c>
      <c r="AN143" s="63">
        <v>4591.5600000000004</v>
      </c>
      <c r="AO143" s="66">
        <v>168357.29</v>
      </c>
      <c r="AP143" s="63">
        <v>224575.41</v>
      </c>
      <c r="AQ143" s="67">
        <v>0</v>
      </c>
      <c r="AR143" s="63">
        <v>6541.0664459999998</v>
      </c>
      <c r="AS143" s="66">
        <f t="shared" si="33"/>
        <v>239837.7779094</v>
      </c>
      <c r="AT143" s="68"/>
      <c r="AU143" s="69"/>
      <c r="AV143" s="63">
        <v>0</v>
      </c>
      <c r="AW143" s="63">
        <v>0</v>
      </c>
      <c r="AX143" s="63">
        <v>0</v>
      </c>
      <c r="AY143" s="63">
        <v>0</v>
      </c>
      <c r="AZ143" s="63">
        <v>0</v>
      </c>
      <c r="BA143" s="63">
        <v>0</v>
      </c>
      <c r="BB143" s="63"/>
      <c r="BC143" s="63"/>
      <c r="BD143" s="70">
        <f t="shared" si="36"/>
        <v>159601.51</v>
      </c>
      <c r="BE143" s="71">
        <f t="shared" si="34"/>
        <v>109.17</v>
      </c>
      <c r="BF143" s="72">
        <f t="shared" si="32"/>
        <v>520.02</v>
      </c>
      <c r="BG143" s="65">
        <f t="shared" si="35"/>
        <v>600662.69999999995</v>
      </c>
      <c r="BH143" s="73">
        <f t="shared" si="37"/>
        <v>1.5086993392040521E-3</v>
      </c>
      <c r="BI143" s="74">
        <f t="shared" si="38"/>
        <v>1.5086993392040499E-3</v>
      </c>
    </row>
    <row r="144" spans="1:61" ht="15.75" customHeight="1" x14ac:dyDescent="0.25">
      <c r="A144" s="59">
        <v>1</v>
      </c>
      <c r="B144" s="60">
        <v>150</v>
      </c>
      <c r="C144" s="60">
        <v>3</v>
      </c>
      <c r="D144" s="61" t="s">
        <v>89</v>
      </c>
      <c r="E144" s="61" t="s">
        <v>221</v>
      </c>
      <c r="F144" s="62">
        <v>1879</v>
      </c>
      <c r="G144" s="63">
        <v>12</v>
      </c>
      <c r="H144" s="63">
        <v>217090.49</v>
      </c>
      <c r="I144" s="64">
        <v>16876.310000000001</v>
      </c>
      <c r="J144" s="65">
        <v>224239.88</v>
      </c>
      <c r="K144" s="63">
        <v>200902.5</v>
      </c>
      <c r="L144" s="64">
        <v>23864.82</v>
      </c>
      <c r="M144" s="65">
        <v>198282.21</v>
      </c>
      <c r="N144" s="63">
        <v>230289.06</v>
      </c>
      <c r="O144" s="64">
        <v>12904.95</v>
      </c>
      <c r="P144" s="65">
        <v>243470.2</v>
      </c>
      <c r="Q144" s="63">
        <v>272850.06</v>
      </c>
      <c r="R144" s="64">
        <v>15600.4</v>
      </c>
      <c r="S144" s="65">
        <v>288119.61</v>
      </c>
      <c r="T144" s="63">
        <v>207222.69</v>
      </c>
      <c r="U144" s="64">
        <v>12019.04</v>
      </c>
      <c r="V144" s="66">
        <v>218628.1</v>
      </c>
      <c r="W144" s="63">
        <v>249091.96</v>
      </c>
      <c r="X144" s="64">
        <v>13416.63</v>
      </c>
      <c r="Y144" s="66">
        <v>263956.37</v>
      </c>
      <c r="Z144" s="63">
        <v>317863.67</v>
      </c>
      <c r="AA144" s="67">
        <v>564.97</v>
      </c>
      <c r="AB144" s="64">
        <v>17992.330000000002</v>
      </c>
      <c r="AC144" s="66">
        <v>336115.03</v>
      </c>
      <c r="AD144" s="63">
        <v>306324.46999999997</v>
      </c>
      <c r="AE144" s="67">
        <v>490.08</v>
      </c>
      <c r="AF144" s="64">
        <v>16848.91</v>
      </c>
      <c r="AG144" s="66">
        <v>324555.64</v>
      </c>
      <c r="AH144" s="63">
        <v>315247.42</v>
      </c>
      <c r="AI144" s="67">
        <v>726.92</v>
      </c>
      <c r="AJ144" s="63">
        <v>17692.32</v>
      </c>
      <c r="AK144" s="66">
        <v>333785.40999999997</v>
      </c>
      <c r="AL144" s="63">
        <v>331673.56</v>
      </c>
      <c r="AM144" s="67">
        <v>572.74</v>
      </c>
      <c r="AN144" s="63">
        <v>18773.990000000002</v>
      </c>
      <c r="AO144" s="66">
        <v>351812.82</v>
      </c>
      <c r="AP144" s="63">
        <v>527976.87</v>
      </c>
      <c r="AQ144" s="67">
        <v>160.06</v>
      </c>
      <c r="AR144" s="63">
        <v>29885.571</v>
      </c>
      <c r="AS144" s="66">
        <f t="shared" si="33"/>
        <v>559689.71408000006</v>
      </c>
      <c r="AT144" s="68"/>
      <c r="AU144" s="69"/>
      <c r="AV144" s="63">
        <v>4</v>
      </c>
      <c r="AW144" s="63">
        <v>4</v>
      </c>
      <c r="AX144" s="63">
        <v>6</v>
      </c>
      <c r="AY144" s="63">
        <v>9</v>
      </c>
      <c r="AZ144" s="63">
        <v>9</v>
      </c>
      <c r="BA144" s="63">
        <v>9</v>
      </c>
      <c r="BB144" s="63"/>
      <c r="BC144" s="63"/>
      <c r="BD144" s="70">
        <f t="shared" si="36"/>
        <v>381191.72</v>
      </c>
      <c r="BE144" s="71">
        <f t="shared" si="34"/>
        <v>202.87</v>
      </c>
      <c r="BF144" s="72">
        <f>+$BJ$601</f>
        <v>508.08</v>
      </c>
      <c r="BG144" s="65">
        <f t="shared" si="35"/>
        <v>573489.59</v>
      </c>
      <c r="BH144" s="73">
        <f t="shared" si="37"/>
        <v>1.4404479676753739E-3</v>
      </c>
      <c r="BI144" s="74">
        <f t="shared" si="38"/>
        <v>1.44044796767537E-3</v>
      </c>
    </row>
    <row r="145" spans="1:61" ht="15.75" customHeight="1" x14ac:dyDescent="0.25">
      <c r="A145" s="59">
        <v>1</v>
      </c>
      <c r="B145" s="60">
        <v>151</v>
      </c>
      <c r="C145" s="60">
        <v>5</v>
      </c>
      <c r="D145" s="61" t="s">
        <v>85</v>
      </c>
      <c r="E145" s="61" t="s">
        <v>222</v>
      </c>
      <c r="F145" s="62">
        <v>1132</v>
      </c>
      <c r="G145" s="63">
        <v>10</v>
      </c>
      <c r="H145" s="63">
        <v>258973.71</v>
      </c>
      <c r="I145" s="64">
        <v>7467.49</v>
      </c>
      <c r="J145" s="65">
        <v>276656.83</v>
      </c>
      <c r="K145" s="63">
        <v>282044</v>
      </c>
      <c r="L145" s="64">
        <v>8132.72</v>
      </c>
      <c r="M145" s="65">
        <v>301302.40999999997</v>
      </c>
      <c r="N145" s="63">
        <v>251402.11</v>
      </c>
      <c r="O145" s="64">
        <v>7249.18</v>
      </c>
      <c r="P145" s="65">
        <v>268568.21999999997</v>
      </c>
      <c r="Q145" s="63">
        <v>208225.98</v>
      </c>
      <c r="R145" s="64">
        <v>6043.58</v>
      </c>
      <c r="S145" s="65">
        <v>222400.64000000001</v>
      </c>
      <c r="T145" s="63">
        <v>201071.94</v>
      </c>
      <c r="U145" s="64">
        <v>5845.07</v>
      </c>
      <c r="V145" s="66">
        <v>214749.56</v>
      </c>
      <c r="W145" s="63">
        <v>227942.02</v>
      </c>
      <c r="X145" s="64">
        <v>6639.1</v>
      </c>
      <c r="Y145" s="66">
        <v>243433.22</v>
      </c>
      <c r="Z145" s="63">
        <v>291707.71999999997</v>
      </c>
      <c r="AA145" s="67">
        <v>291.99</v>
      </c>
      <c r="AB145" s="64">
        <v>8496.35</v>
      </c>
      <c r="AC145" s="66">
        <v>311532.5</v>
      </c>
      <c r="AD145" s="63">
        <v>262958.61</v>
      </c>
      <c r="AE145" s="67">
        <v>0</v>
      </c>
      <c r="AF145" s="64">
        <v>7529.3</v>
      </c>
      <c r="AG145" s="66">
        <v>280972.24</v>
      </c>
      <c r="AH145" s="63">
        <v>241060.62</v>
      </c>
      <c r="AI145" s="67">
        <v>61.51</v>
      </c>
      <c r="AJ145" s="63">
        <v>7182.69</v>
      </c>
      <c r="AK145" s="66">
        <v>260044.95</v>
      </c>
      <c r="AL145" s="63">
        <v>341478.94</v>
      </c>
      <c r="AM145" s="67">
        <v>370.55</v>
      </c>
      <c r="AN145" s="63">
        <v>9849.0300000000007</v>
      </c>
      <c r="AO145" s="66">
        <v>368546.16</v>
      </c>
      <c r="AP145" s="63">
        <v>463917.88</v>
      </c>
      <c r="AQ145" s="67">
        <v>380.16</v>
      </c>
      <c r="AR145" s="63">
        <v>13458.614982999999</v>
      </c>
      <c r="AS145" s="66">
        <f t="shared" si="33"/>
        <v>497276.89551870007</v>
      </c>
      <c r="AT145" s="68"/>
      <c r="AU145" s="69"/>
      <c r="AV145" s="63">
        <v>0</v>
      </c>
      <c r="AW145" s="63">
        <v>0</v>
      </c>
      <c r="AX145" s="63">
        <v>13</v>
      </c>
      <c r="AY145" s="63">
        <v>19</v>
      </c>
      <c r="AZ145" s="63">
        <v>10</v>
      </c>
      <c r="BA145" s="63">
        <v>10</v>
      </c>
      <c r="BB145" s="63"/>
      <c r="BC145" s="63"/>
      <c r="BD145" s="70">
        <f t="shared" si="36"/>
        <v>343674.55</v>
      </c>
      <c r="BE145" s="71">
        <f t="shared" si="34"/>
        <v>303.60000000000002</v>
      </c>
      <c r="BF145" s="72">
        <f t="shared" ref="BF145:BF146" si="39">+$BJ$600</f>
        <v>520.02</v>
      </c>
      <c r="BG145" s="65">
        <f t="shared" si="35"/>
        <v>244987.43999999994</v>
      </c>
      <c r="BH145" s="73">
        <f t="shared" si="37"/>
        <v>6.1534100392997987E-4</v>
      </c>
      <c r="BI145" s="74">
        <f t="shared" si="38"/>
        <v>6.1534100392997997E-4</v>
      </c>
    </row>
    <row r="146" spans="1:61" ht="15.75" customHeight="1" x14ac:dyDescent="0.25">
      <c r="A146" s="59">
        <v>1</v>
      </c>
      <c r="B146" s="60">
        <v>152</v>
      </c>
      <c r="C146" s="60">
        <v>2</v>
      </c>
      <c r="D146" s="61" t="s">
        <v>85</v>
      </c>
      <c r="E146" s="61" t="s">
        <v>223</v>
      </c>
      <c r="F146" s="62">
        <v>4592</v>
      </c>
      <c r="G146" s="63">
        <v>10</v>
      </c>
      <c r="H146" s="63">
        <v>2085857.08</v>
      </c>
      <c r="I146" s="64">
        <v>98333.69</v>
      </c>
      <c r="J146" s="65">
        <v>2186275.73</v>
      </c>
      <c r="K146" s="63">
        <v>2102012.52</v>
      </c>
      <c r="L146" s="64">
        <v>99095.3</v>
      </c>
      <c r="M146" s="65">
        <v>2203208.94</v>
      </c>
      <c r="N146" s="63">
        <v>1927918.49</v>
      </c>
      <c r="O146" s="64">
        <v>0</v>
      </c>
      <c r="P146" s="65">
        <v>2120710.34</v>
      </c>
      <c r="Q146" s="63">
        <v>2109176.2799999998</v>
      </c>
      <c r="R146" s="64">
        <v>0</v>
      </c>
      <c r="S146" s="65">
        <v>2320093.91</v>
      </c>
      <c r="T146" s="63">
        <v>1858795.2</v>
      </c>
      <c r="U146" s="64">
        <v>0</v>
      </c>
      <c r="V146" s="66">
        <v>2044674.72</v>
      </c>
      <c r="W146" s="63">
        <v>1935217.07</v>
      </c>
      <c r="X146" s="64">
        <v>0</v>
      </c>
      <c r="Y146" s="66">
        <v>2128738.7799999998</v>
      </c>
      <c r="Z146" s="63">
        <v>2137481.7799999998</v>
      </c>
      <c r="AA146" s="67">
        <v>1933.77</v>
      </c>
      <c r="AB146" s="64">
        <v>0</v>
      </c>
      <c r="AC146" s="66">
        <v>2351229.96</v>
      </c>
      <c r="AD146" s="63">
        <v>2182173.0699999998</v>
      </c>
      <c r="AE146" s="67">
        <v>573.78</v>
      </c>
      <c r="AF146" s="64">
        <v>0</v>
      </c>
      <c r="AG146" s="66">
        <v>2400390.37</v>
      </c>
      <c r="AH146" s="63">
        <v>1760227.93</v>
      </c>
      <c r="AI146" s="67">
        <v>81.319999999999993</v>
      </c>
      <c r="AJ146" s="63">
        <v>0</v>
      </c>
      <c r="AK146" s="66">
        <v>1936250.72</v>
      </c>
      <c r="AL146" s="63">
        <v>2203687.81</v>
      </c>
      <c r="AM146" s="67">
        <v>159.66</v>
      </c>
      <c r="AN146" s="63">
        <v>0</v>
      </c>
      <c r="AO146" s="66">
        <v>2424318.9500000002</v>
      </c>
      <c r="AP146" s="63">
        <v>3004218.78</v>
      </c>
      <c r="AQ146" s="67">
        <v>69.94</v>
      </c>
      <c r="AR146" s="63">
        <v>0</v>
      </c>
      <c r="AS146" s="66">
        <f t="shared" si="33"/>
        <v>3306315.628</v>
      </c>
      <c r="AT146" s="68"/>
      <c r="AU146" s="69"/>
      <c r="AV146" s="63">
        <v>0</v>
      </c>
      <c r="AW146" s="63">
        <v>0</v>
      </c>
      <c r="AX146" s="63">
        <v>0</v>
      </c>
      <c r="AY146" s="63">
        <v>2</v>
      </c>
      <c r="AZ146" s="63">
        <v>8</v>
      </c>
      <c r="BA146" s="63">
        <v>8</v>
      </c>
      <c r="BB146" s="63"/>
      <c r="BC146" s="63"/>
      <c r="BD146" s="70">
        <f t="shared" si="36"/>
        <v>2483701.13</v>
      </c>
      <c r="BE146" s="71">
        <f t="shared" si="34"/>
        <v>540.88</v>
      </c>
      <c r="BF146" s="72">
        <f t="shared" si="39"/>
        <v>520.02</v>
      </c>
      <c r="BG146" s="65">
        <f t="shared" si="35"/>
        <v>0</v>
      </c>
      <c r="BH146" s="73">
        <f t="shared" si="37"/>
        <v>0</v>
      </c>
      <c r="BI146" s="74">
        <f t="shared" si="38"/>
        <v>0</v>
      </c>
    </row>
    <row r="147" spans="1:61" ht="15.75" customHeight="1" x14ac:dyDescent="0.25">
      <c r="A147" s="59">
        <v>1</v>
      </c>
      <c r="B147" s="60">
        <v>153</v>
      </c>
      <c r="C147" s="60">
        <v>17</v>
      </c>
      <c r="D147" s="61" t="s">
        <v>89</v>
      </c>
      <c r="E147" s="61" t="s">
        <v>224</v>
      </c>
      <c r="F147" s="62">
        <v>3979</v>
      </c>
      <c r="G147" s="63">
        <v>12</v>
      </c>
      <c r="H147" s="63">
        <v>1581795.15</v>
      </c>
      <c r="I147" s="64">
        <v>0</v>
      </c>
      <c r="J147" s="65">
        <v>1771610.57</v>
      </c>
      <c r="K147" s="63">
        <v>1865196.58</v>
      </c>
      <c r="L147" s="64">
        <v>0</v>
      </c>
      <c r="M147" s="65">
        <v>2089020.16</v>
      </c>
      <c r="N147" s="63">
        <v>1702748.67</v>
      </c>
      <c r="O147" s="64">
        <v>0</v>
      </c>
      <c r="P147" s="65">
        <v>1907078.51</v>
      </c>
      <c r="Q147" s="63">
        <v>1719119.74</v>
      </c>
      <c r="R147" s="64">
        <v>0</v>
      </c>
      <c r="S147" s="65">
        <v>1925414.1</v>
      </c>
      <c r="T147" s="63">
        <v>1862639.81</v>
      </c>
      <c r="U147" s="64">
        <v>0</v>
      </c>
      <c r="V147" s="66">
        <v>2086156.58</v>
      </c>
      <c r="W147" s="63">
        <v>2067290.62</v>
      </c>
      <c r="X147" s="64">
        <v>0</v>
      </c>
      <c r="Y147" s="66">
        <v>2315365.4900000002</v>
      </c>
      <c r="Z147" s="63">
        <v>2132523.46</v>
      </c>
      <c r="AA147" s="67">
        <v>238562.87</v>
      </c>
      <c r="AB147" s="64">
        <v>0</v>
      </c>
      <c r="AC147" s="66">
        <v>3459304.74</v>
      </c>
      <c r="AD147" s="63">
        <v>1402320.23</v>
      </c>
      <c r="AE147" s="67">
        <v>174207.03</v>
      </c>
      <c r="AF147" s="64">
        <v>0</v>
      </c>
      <c r="AG147" s="66">
        <v>2625926.7599999998</v>
      </c>
      <c r="AH147" s="63">
        <v>1463421.02</v>
      </c>
      <c r="AI147" s="67">
        <v>307134.96999999997</v>
      </c>
      <c r="AJ147" s="63">
        <v>0</v>
      </c>
      <c r="AK147" s="66">
        <v>2733447.7</v>
      </c>
      <c r="AL147" s="63">
        <v>2336084.91</v>
      </c>
      <c r="AM147" s="67">
        <v>309382.76</v>
      </c>
      <c r="AN147" s="63">
        <v>0</v>
      </c>
      <c r="AO147" s="66">
        <v>3698056.91</v>
      </c>
      <c r="AP147" s="63">
        <v>4035264.95</v>
      </c>
      <c r="AQ147" s="67">
        <v>302727</v>
      </c>
      <c r="AR147" s="63">
        <v>0</v>
      </c>
      <c r="AS147" s="66">
        <f t="shared" si="33"/>
        <v>5569320.1424000012</v>
      </c>
      <c r="AT147" s="68"/>
      <c r="AU147" s="69"/>
      <c r="AV147" s="63">
        <v>6001</v>
      </c>
      <c r="AW147" s="63">
        <v>5608</v>
      </c>
      <c r="AX147" s="63">
        <v>6451</v>
      </c>
      <c r="AY147" s="63">
        <v>6405</v>
      </c>
      <c r="AZ147" s="63">
        <v>6229</v>
      </c>
      <c r="BA147" s="63">
        <v>6219</v>
      </c>
      <c r="BB147" s="63"/>
      <c r="BC147" s="63"/>
      <c r="BD147" s="70">
        <f t="shared" si="36"/>
        <v>3617211.25</v>
      </c>
      <c r="BE147" s="71">
        <f t="shared" si="34"/>
        <v>909.08</v>
      </c>
      <c r="BF147" s="72">
        <f t="shared" ref="BF147:BF151" si="40">+$BJ$601</f>
        <v>508.08</v>
      </c>
      <c r="BG147" s="65">
        <f t="shared" si="35"/>
        <v>0</v>
      </c>
      <c r="BH147" s="73">
        <f t="shared" si="37"/>
        <v>0</v>
      </c>
      <c r="BI147" s="74">
        <f t="shared" si="38"/>
        <v>0</v>
      </c>
    </row>
    <row r="148" spans="1:61" ht="15.75" customHeight="1" x14ac:dyDescent="0.25">
      <c r="A148" s="59">
        <v>1</v>
      </c>
      <c r="B148" s="60">
        <v>154</v>
      </c>
      <c r="C148" s="60">
        <v>16</v>
      </c>
      <c r="D148" s="61" t="s">
        <v>89</v>
      </c>
      <c r="E148" s="61" t="s">
        <v>225</v>
      </c>
      <c r="F148" s="62">
        <v>5045</v>
      </c>
      <c r="G148" s="63">
        <v>12</v>
      </c>
      <c r="H148" s="63">
        <v>335278.42</v>
      </c>
      <c r="I148" s="64">
        <v>39335.54</v>
      </c>
      <c r="J148" s="65">
        <v>331456.02</v>
      </c>
      <c r="K148" s="63">
        <v>352076.01</v>
      </c>
      <c r="L148" s="64">
        <v>71456.39</v>
      </c>
      <c r="M148" s="65">
        <v>314293.96999999997</v>
      </c>
      <c r="N148" s="63">
        <v>383565.61</v>
      </c>
      <c r="O148" s="64">
        <v>30235.46</v>
      </c>
      <c r="P148" s="65">
        <v>395729.77</v>
      </c>
      <c r="Q148" s="63">
        <v>567323.54</v>
      </c>
      <c r="R148" s="64">
        <v>27028.34</v>
      </c>
      <c r="S148" s="65">
        <v>605130.62</v>
      </c>
      <c r="T148" s="63">
        <v>492065.18</v>
      </c>
      <c r="U148" s="64">
        <v>23495.88</v>
      </c>
      <c r="V148" s="66">
        <v>524797.62</v>
      </c>
      <c r="W148" s="63">
        <v>772544.5</v>
      </c>
      <c r="X148" s="64">
        <v>36788.06</v>
      </c>
      <c r="Y148" s="66">
        <v>824047.22</v>
      </c>
      <c r="Z148" s="63">
        <v>914055.44</v>
      </c>
      <c r="AA148" s="67">
        <v>2679.75</v>
      </c>
      <c r="AB148" s="64">
        <v>24982.66</v>
      </c>
      <c r="AC148" s="66">
        <v>995881.84</v>
      </c>
      <c r="AD148" s="63">
        <v>922709.52</v>
      </c>
      <c r="AE148" s="67">
        <v>1182.83</v>
      </c>
      <c r="AF148" s="64">
        <v>0</v>
      </c>
      <c r="AG148" s="66">
        <v>1035454.5</v>
      </c>
      <c r="AH148" s="63">
        <v>1016862.01</v>
      </c>
      <c r="AI148" s="67">
        <v>712.84</v>
      </c>
      <c r="AJ148" s="63">
        <v>0</v>
      </c>
      <c r="AK148" s="66">
        <v>1145891.18</v>
      </c>
      <c r="AL148" s="63">
        <v>1113547.7</v>
      </c>
      <c r="AM148" s="67">
        <v>1412.84</v>
      </c>
      <c r="AN148" s="63">
        <v>0</v>
      </c>
      <c r="AO148" s="66">
        <v>1257185.7</v>
      </c>
      <c r="AP148" s="63">
        <v>1501773.57</v>
      </c>
      <c r="AQ148" s="67">
        <v>849.95</v>
      </c>
      <c r="AR148" s="63">
        <v>0</v>
      </c>
      <c r="AS148" s="66">
        <f t="shared" si="33"/>
        <v>1698203.1136000003</v>
      </c>
      <c r="AT148" s="68"/>
      <c r="AU148" s="69"/>
      <c r="AV148" s="63">
        <v>14</v>
      </c>
      <c r="AW148" s="63">
        <v>15</v>
      </c>
      <c r="AX148" s="63">
        <v>35</v>
      </c>
      <c r="AY148" s="63">
        <v>52</v>
      </c>
      <c r="AZ148" s="63">
        <v>77</v>
      </c>
      <c r="BA148" s="63">
        <v>77</v>
      </c>
      <c r="BB148" s="63"/>
      <c r="BC148" s="63"/>
      <c r="BD148" s="70">
        <f t="shared" si="36"/>
        <v>1226523.27</v>
      </c>
      <c r="BE148" s="71">
        <f t="shared" si="34"/>
        <v>243.12</v>
      </c>
      <c r="BF148" s="72">
        <f t="shared" si="40"/>
        <v>508.08</v>
      </c>
      <c r="BG148" s="65">
        <f t="shared" si="35"/>
        <v>1336723.2</v>
      </c>
      <c r="BH148" s="73">
        <f t="shared" si="37"/>
        <v>3.3574806768236587E-3</v>
      </c>
      <c r="BI148" s="74">
        <f t="shared" si="38"/>
        <v>3.35748067682366E-3</v>
      </c>
    </row>
    <row r="149" spans="1:61" ht="15.75" customHeight="1" x14ac:dyDescent="0.25">
      <c r="A149" s="59">
        <v>1</v>
      </c>
      <c r="B149" s="60">
        <v>155</v>
      </c>
      <c r="C149" s="60">
        <v>17</v>
      </c>
      <c r="D149" s="61" t="s">
        <v>89</v>
      </c>
      <c r="E149" s="61" t="s">
        <v>226</v>
      </c>
      <c r="F149" s="62">
        <v>9153</v>
      </c>
      <c r="G149" s="63">
        <v>12</v>
      </c>
      <c r="H149" s="63">
        <v>1537931.17</v>
      </c>
      <c r="I149" s="64">
        <v>221400.66</v>
      </c>
      <c r="J149" s="65">
        <v>1474514.18</v>
      </c>
      <c r="K149" s="63">
        <v>1413492.26</v>
      </c>
      <c r="L149" s="64">
        <v>205154.52</v>
      </c>
      <c r="M149" s="65">
        <v>1353338.27</v>
      </c>
      <c r="N149" s="63">
        <v>1054036.8600000001</v>
      </c>
      <c r="O149" s="64">
        <v>111803.3</v>
      </c>
      <c r="P149" s="65">
        <v>1055301.5900000001</v>
      </c>
      <c r="Q149" s="63">
        <v>1332410.3</v>
      </c>
      <c r="R149" s="64">
        <v>143751.85</v>
      </c>
      <c r="S149" s="65">
        <v>1331297.47</v>
      </c>
      <c r="T149" s="63">
        <v>1184603.8400000001</v>
      </c>
      <c r="U149" s="64">
        <v>128594.59</v>
      </c>
      <c r="V149" s="66">
        <v>1182730.3500000001</v>
      </c>
      <c r="W149" s="63">
        <v>1683792.21</v>
      </c>
      <c r="X149" s="64">
        <v>180406.68</v>
      </c>
      <c r="Y149" s="66">
        <v>1683791.79</v>
      </c>
      <c r="Z149" s="63">
        <v>1814965.75</v>
      </c>
      <c r="AA149" s="67">
        <v>20956.86</v>
      </c>
      <c r="AB149" s="64">
        <v>194461.01</v>
      </c>
      <c r="AC149" s="66">
        <v>1888041.51</v>
      </c>
      <c r="AD149" s="63">
        <v>1836755.89</v>
      </c>
      <c r="AE149" s="67">
        <v>12742.08</v>
      </c>
      <c r="AF149" s="64">
        <v>180383.49</v>
      </c>
      <c r="AG149" s="66">
        <v>1926711.08</v>
      </c>
      <c r="AH149" s="63">
        <v>1760443</v>
      </c>
      <c r="AI149" s="67">
        <v>14233.87</v>
      </c>
      <c r="AJ149" s="63">
        <v>103233.54</v>
      </c>
      <c r="AK149" s="66">
        <v>1978822.68</v>
      </c>
      <c r="AL149" s="63">
        <v>1834526.59</v>
      </c>
      <c r="AM149" s="67">
        <v>14698.98</v>
      </c>
      <c r="AN149" s="63">
        <v>102808</v>
      </c>
      <c r="AO149" s="66">
        <v>2074684.5</v>
      </c>
      <c r="AP149" s="63">
        <v>2875817.42</v>
      </c>
      <c r="AQ149" s="67">
        <v>19588.8</v>
      </c>
      <c r="AR149" s="63">
        <v>162703.42840800001</v>
      </c>
      <c r="AS149" s="66">
        <f t="shared" si="33"/>
        <v>3209839.8881830401</v>
      </c>
      <c r="AT149" s="68"/>
      <c r="AU149" s="69"/>
      <c r="AV149" s="63">
        <v>433</v>
      </c>
      <c r="AW149" s="63">
        <v>385</v>
      </c>
      <c r="AX149" s="63">
        <v>622</v>
      </c>
      <c r="AY149" s="63">
        <v>680</v>
      </c>
      <c r="AZ149" s="63">
        <v>866</v>
      </c>
      <c r="BA149" s="63">
        <v>866</v>
      </c>
      <c r="BB149" s="63"/>
      <c r="BC149" s="63"/>
      <c r="BD149" s="70">
        <f t="shared" si="36"/>
        <v>2215619.9300000002</v>
      </c>
      <c r="BE149" s="71">
        <f t="shared" si="34"/>
        <v>242.06</v>
      </c>
      <c r="BF149" s="72">
        <f t="shared" si="40"/>
        <v>508.08</v>
      </c>
      <c r="BG149" s="65">
        <f t="shared" si="35"/>
        <v>2434881.06</v>
      </c>
      <c r="BH149" s="73">
        <f t="shared" si="37"/>
        <v>6.1157508969051392E-3</v>
      </c>
      <c r="BI149" s="74">
        <f t="shared" si="38"/>
        <v>6.1157508969051401E-3</v>
      </c>
    </row>
    <row r="150" spans="1:61" ht="15.75" customHeight="1" x14ac:dyDescent="0.25">
      <c r="A150" s="59">
        <v>1</v>
      </c>
      <c r="B150" s="60">
        <v>156</v>
      </c>
      <c r="C150" s="60">
        <v>5</v>
      </c>
      <c r="D150" s="61" t="s">
        <v>89</v>
      </c>
      <c r="E150" s="61" t="s">
        <v>227</v>
      </c>
      <c r="F150" s="62">
        <v>12723</v>
      </c>
      <c r="G150" s="63">
        <v>12</v>
      </c>
      <c r="H150" s="63">
        <v>3254722.12</v>
      </c>
      <c r="I150" s="64">
        <v>292925.2</v>
      </c>
      <c r="J150" s="65">
        <v>3317212.55</v>
      </c>
      <c r="K150" s="63">
        <v>3349632.77</v>
      </c>
      <c r="L150" s="64">
        <v>301467.15999999997</v>
      </c>
      <c r="M150" s="65">
        <v>3413945.49</v>
      </c>
      <c r="N150" s="63">
        <v>2853851.71</v>
      </c>
      <c r="O150" s="64">
        <v>256846.48</v>
      </c>
      <c r="P150" s="65">
        <v>2908645.86</v>
      </c>
      <c r="Q150" s="63">
        <v>3149170.76</v>
      </c>
      <c r="R150" s="64">
        <v>284566.7</v>
      </c>
      <c r="S150" s="65">
        <v>3208356.54</v>
      </c>
      <c r="T150" s="63">
        <v>2781509.35</v>
      </c>
      <c r="U150" s="64">
        <v>251795.19</v>
      </c>
      <c r="V150" s="66">
        <v>2833279.85</v>
      </c>
      <c r="W150" s="63">
        <v>3541033.77</v>
      </c>
      <c r="X150" s="64">
        <v>321912.11</v>
      </c>
      <c r="Y150" s="66">
        <v>3605416.26</v>
      </c>
      <c r="Z150" s="63">
        <v>4202023.5999999996</v>
      </c>
      <c r="AA150" s="67">
        <v>2110.2399999999998</v>
      </c>
      <c r="AB150" s="64">
        <v>382002.07</v>
      </c>
      <c r="AC150" s="66">
        <v>4278424.1100000003</v>
      </c>
      <c r="AD150" s="63">
        <v>3949814.02</v>
      </c>
      <c r="AE150" s="67">
        <v>1135.7</v>
      </c>
      <c r="AF150" s="64">
        <v>353655.65</v>
      </c>
      <c r="AG150" s="66">
        <v>4027317.29</v>
      </c>
      <c r="AH150" s="63">
        <v>3670759.29</v>
      </c>
      <c r="AI150" s="67">
        <v>392.98</v>
      </c>
      <c r="AJ150" s="63">
        <v>333706.32</v>
      </c>
      <c r="AK150" s="66">
        <v>3741964.62</v>
      </c>
      <c r="AL150" s="63">
        <v>4904676.1399999997</v>
      </c>
      <c r="AM150" s="67">
        <v>1198.01</v>
      </c>
      <c r="AN150" s="63">
        <v>445880.88</v>
      </c>
      <c r="AO150" s="66">
        <v>4999198.1500000004</v>
      </c>
      <c r="AP150" s="63">
        <v>7006558.2999999998</v>
      </c>
      <c r="AQ150" s="67">
        <v>843.39</v>
      </c>
      <c r="AR150" s="63">
        <v>636961.71803300001</v>
      </c>
      <c r="AS150" s="66">
        <f t="shared" si="33"/>
        <v>7148834.4166030409</v>
      </c>
      <c r="AT150" s="68"/>
      <c r="AU150" s="69"/>
      <c r="AV150" s="63">
        <v>0</v>
      </c>
      <c r="AW150" s="63">
        <v>4</v>
      </c>
      <c r="AX150" s="63">
        <v>22</v>
      </c>
      <c r="AY150" s="63">
        <v>30</v>
      </c>
      <c r="AZ150" s="63">
        <v>71</v>
      </c>
      <c r="BA150" s="63">
        <v>71</v>
      </c>
      <c r="BB150" s="63"/>
      <c r="BC150" s="63"/>
      <c r="BD150" s="70">
        <f t="shared" si="36"/>
        <v>4839147.72</v>
      </c>
      <c r="BE150" s="71">
        <f t="shared" si="34"/>
        <v>380.35</v>
      </c>
      <c r="BF150" s="72">
        <f t="shared" si="40"/>
        <v>508.08</v>
      </c>
      <c r="BG150" s="65">
        <f t="shared" si="35"/>
        <v>1625108.7899999996</v>
      </c>
      <c r="BH150" s="73">
        <f t="shared" si="37"/>
        <v>4.0818258859884196E-3</v>
      </c>
      <c r="BI150" s="74">
        <f t="shared" si="38"/>
        <v>4.0818258859884196E-3</v>
      </c>
    </row>
    <row r="151" spans="1:61" ht="15.75" customHeight="1" x14ac:dyDescent="0.25">
      <c r="A151" s="59">
        <v>1</v>
      </c>
      <c r="B151" s="60">
        <v>158</v>
      </c>
      <c r="C151" s="60">
        <v>1</v>
      </c>
      <c r="D151" s="61" t="s">
        <v>89</v>
      </c>
      <c r="E151" s="61" t="s">
        <v>228</v>
      </c>
      <c r="F151" s="62">
        <v>12982</v>
      </c>
      <c r="G151" s="63">
        <v>12</v>
      </c>
      <c r="H151" s="63">
        <v>4827192.58</v>
      </c>
      <c r="I151" s="64">
        <v>270506.53999999998</v>
      </c>
      <c r="J151" s="65">
        <v>5103488.3600000003</v>
      </c>
      <c r="K151" s="63">
        <v>4905926</v>
      </c>
      <c r="L151" s="64">
        <v>274918.59999999998</v>
      </c>
      <c r="M151" s="65">
        <v>5186728.29</v>
      </c>
      <c r="N151" s="63">
        <v>4339326.32</v>
      </c>
      <c r="O151" s="64">
        <v>243166.76</v>
      </c>
      <c r="P151" s="65">
        <v>4587698.71</v>
      </c>
      <c r="Q151" s="63">
        <v>4453854.25</v>
      </c>
      <c r="R151" s="64">
        <v>250349.85</v>
      </c>
      <c r="S151" s="65">
        <v>4707924.93</v>
      </c>
      <c r="T151" s="63">
        <v>3855467.14</v>
      </c>
      <c r="U151" s="64">
        <v>217020.52</v>
      </c>
      <c r="V151" s="66">
        <v>4075060.21</v>
      </c>
      <c r="W151" s="63">
        <v>4842521.4400000004</v>
      </c>
      <c r="X151" s="64">
        <v>274104.82</v>
      </c>
      <c r="Y151" s="66">
        <v>5116626.6100000003</v>
      </c>
      <c r="Z151" s="63">
        <v>5492184.29</v>
      </c>
      <c r="AA151" s="67">
        <v>10658.64</v>
      </c>
      <c r="AB151" s="64">
        <v>310878.17</v>
      </c>
      <c r="AC151" s="66">
        <v>5792908.9699999997</v>
      </c>
      <c r="AD151" s="63">
        <v>5079611.3099999996</v>
      </c>
      <c r="AE151" s="67">
        <v>982.17</v>
      </c>
      <c r="AF151" s="64">
        <v>288497.55</v>
      </c>
      <c r="AG151" s="66">
        <v>5366731.17</v>
      </c>
      <c r="AH151" s="63">
        <v>4426396.83</v>
      </c>
      <c r="AI151" s="67">
        <v>455.67</v>
      </c>
      <c r="AJ151" s="63">
        <v>252986.7</v>
      </c>
      <c r="AK151" s="66">
        <v>4679506.32</v>
      </c>
      <c r="AL151" s="63">
        <v>5494389.79</v>
      </c>
      <c r="AM151" s="67">
        <v>920.21</v>
      </c>
      <c r="AN151" s="63">
        <v>308640.77</v>
      </c>
      <c r="AO151" s="66">
        <v>5813697.4900000002</v>
      </c>
      <c r="AP151" s="63">
        <v>7645853.6200000001</v>
      </c>
      <c r="AQ151" s="67">
        <v>893.26</v>
      </c>
      <c r="AR151" s="63">
        <v>432788.85116000002</v>
      </c>
      <c r="AS151" s="66">
        <f t="shared" si="33"/>
        <v>8085881.9651008006</v>
      </c>
      <c r="AT151" s="68"/>
      <c r="AU151" s="69"/>
      <c r="AV151" s="63">
        <v>8</v>
      </c>
      <c r="AW151" s="63">
        <v>8</v>
      </c>
      <c r="AX151" s="63">
        <v>26</v>
      </c>
      <c r="AY151" s="63">
        <v>30</v>
      </c>
      <c r="AZ151" s="63">
        <v>37</v>
      </c>
      <c r="BA151" s="63">
        <v>37</v>
      </c>
      <c r="BB151" s="63"/>
      <c r="BC151" s="63"/>
      <c r="BD151" s="70">
        <f t="shared" si="36"/>
        <v>5947745.1799999997</v>
      </c>
      <c r="BE151" s="71">
        <f t="shared" si="34"/>
        <v>458.15</v>
      </c>
      <c r="BF151" s="72">
        <f t="shared" si="40"/>
        <v>508.08</v>
      </c>
      <c r="BG151" s="65">
        <f t="shared" si="35"/>
        <v>648191.26000000013</v>
      </c>
      <c r="BH151" s="73">
        <f t="shared" si="37"/>
        <v>1.6280779972517724E-3</v>
      </c>
      <c r="BI151" s="74">
        <f t="shared" si="38"/>
        <v>1.62807799725177E-3</v>
      </c>
    </row>
    <row r="152" spans="1:61" ht="15.75" customHeight="1" x14ac:dyDescent="0.25">
      <c r="A152" s="59">
        <v>1</v>
      </c>
      <c r="B152" s="60">
        <v>159</v>
      </c>
      <c r="C152" s="60">
        <v>16</v>
      </c>
      <c r="D152" s="61" t="s">
        <v>85</v>
      </c>
      <c r="E152" s="61" t="s">
        <v>229</v>
      </c>
      <c r="F152" s="62">
        <v>6543</v>
      </c>
      <c r="G152" s="63">
        <v>10</v>
      </c>
      <c r="H152" s="63">
        <v>877053.74</v>
      </c>
      <c r="I152" s="64">
        <v>78934.95</v>
      </c>
      <c r="J152" s="65">
        <v>877930.66</v>
      </c>
      <c r="K152" s="63">
        <v>783174.77</v>
      </c>
      <c r="L152" s="64">
        <v>70485.84</v>
      </c>
      <c r="M152" s="65">
        <v>783957.83</v>
      </c>
      <c r="N152" s="63">
        <v>533319.23</v>
      </c>
      <c r="O152" s="64">
        <v>47998.86</v>
      </c>
      <c r="P152" s="65">
        <v>533852.41</v>
      </c>
      <c r="Q152" s="63">
        <v>695266.61</v>
      </c>
      <c r="R152" s="64">
        <v>63222.18</v>
      </c>
      <c r="S152" s="65">
        <v>695248.87</v>
      </c>
      <c r="T152" s="63">
        <v>530177.74</v>
      </c>
      <c r="U152" s="64">
        <v>48425.04</v>
      </c>
      <c r="V152" s="66">
        <v>529927.96</v>
      </c>
      <c r="W152" s="63">
        <v>821211.1</v>
      </c>
      <c r="X152" s="64">
        <v>74655.59</v>
      </c>
      <c r="Y152" s="66">
        <v>821211.05</v>
      </c>
      <c r="Z152" s="63">
        <v>1045664.37</v>
      </c>
      <c r="AA152" s="67">
        <v>2763.97</v>
      </c>
      <c r="AB152" s="64">
        <v>95060.43</v>
      </c>
      <c r="AC152" s="66">
        <v>1044813.89</v>
      </c>
      <c r="AD152" s="63">
        <v>1120931.6299999999</v>
      </c>
      <c r="AE152" s="67">
        <v>1376.2</v>
      </c>
      <c r="AF152" s="64">
        <v>106300.15</v>
      </c>
      <c r="AG152" s="66">
        <v>1116770.74</v>
      </c>
      <c r="AH152" s="63">
        <v>1069318.6499999999</v>
      </c>
      <c r="AI152" s="67">
        <v>1136.82</v>
      </c>
      <c r="AJ152" s="63">
        <v>97206.86</v>
      </c>
      <c r="AK152" s="66">
        <v>1070262.3799999999</v>
      </c>
      <c r="AL152" s="63">
        <v>1175758.1100000001</v>
      </c>
      <c r="AM152" s="67">
        <v>-452.32</v>
      </c>
      <c r="AN152" s="63">
        <v>109118.08</v>
      </c>
      <c r="AO152" s="66">
        <v>1175991.52</v>
      </c>
      <c r="AP152" s="63">
        <v>1801068.55</v>
      </c>
      <c r="AQ152" s="67">
        <v>218.99</v>
      </c>
      <c r="AR152" s="63">
        <v>161473.00599800001</v>
      </c>
      <c r="AS152" s="66">
        <f t="shared" si="33"/>
        <v>1806818.0174022003</v>
      </c>
      <c r="AT152" s="68"/>
      <c r="AU152" s="69"/>
      <c r="AV152" s="63">
        <v>10</v>
      </c>
      <c r="AW152" s="63">
        <v>10</v>
      </c>
      <c r="AX152" s="63">
        <v>10</v>
      </c>
      <c r="AY152" s="63">
        <v>10</v>
      </c>
      <c r="AZ152" s="63">
        <v>16</v>
      </c>
      <c r="BA152" s="63">
        <v>16</v>
      </c>
      <c r="BB152" s="63"/>
      <c r="BC152" s="63"/>
      <c r="BD152" s="70">
        <f t="shared" si="36"/>
        <v>1242931.31</v>
      </c>
      <c r="BE152" s="71">
        <f t="shared" si="34"/>
        <v>189.96</v>
      </c>
      <c r="BF152" s="72">
        <f t="shared" ref="BF152:BF159" si="41">+$BJ$600</f>
        <v>520.02</v>
      </c>
      <c r="BG152" s="65">
        <f t="shared" si="35"/>
        <v>2159582.5799999996</v>
      </c>
      <c r="BH152" s="73">
        <f t="shared" si="37"/>
        <v>5.4242769051625513E-3</v>
      </c>
      <c r="BI152" s="74">
        <f t="shared" si="38"/>
        <v>5.4242769051625504E-3</v>
      </c>
    </row>
    <row r="153" spans="1:61" ht="15.75" customHeight="1" x14ac:dyDescent="0.25">
      <c r="A153" s="59">
        <v>1</v>
      </c>
      <c r="B153" s="60">
        <v>161</v>
      </c>
      <c r="C153" s="60">
        <v>7</v>
      </c>
      <c r="D153" s="61" t="s">
        <v>85</v>
      </c>
      <c r="E153" s="61" t="s">
        <v>230</v>
      </c>
      <c r="F153" s="62">
        <v>2256</v>
      </c>
      <c r="G153" s="63">
        <v>10</v>
      </c>
      <c r="H153" s="63">
        <v>255069.69</v>
      </c>
      <c r="I153" s="64">
        <v>0</v>
      </c>
      <c r="J153" s="65">
        <v>280576.65999999997</v>
      </c>
      <c r="K153" s="63">
        <v>263268.15000000002</v>
      </c>
      <c r="L153" s="64">
        <v>0</v>
      </c>
      <c r="M153" s="65">
        <v>289594.96999999997</v>
      </c>
      <c r="N153" s="63">
        <v>192565.81</v>
      </c>
      <c r="O153" s="64">
        <v>0</v>
      </c>
      <c r="P153" s="65">
        <v>211822.39</v>
      </c>
      <c r="Q153" s="63">
        <v>227848</v>
      </c>
      <c r="R153" s="64">
        <v>0</v>
      </c>
      <c r="S153" s="65">
        <v>250632.79</v>
      </c>
      <c r="T153" s="63">
        <v>237571.7</v>
      </c>
      <c r="U153" s="64">
        <v>0</v>
      </c>
      <c r="V153" s="66">
        <v>261328.87</v>
      </c>
      <c r="W153" s="63">
        <v>301768.51</v>
      </c>
      <c r="X153" s="64">
        <v>0</v>
      </c>
      <c r="Y153" s="66">
        <v>331945.36</v>
      </c>
      <c r="Z153" s="63">
        <v>345311.09</v>
      </c>
      <c r="AA153" s="67">
        <v>751.21</v>
      </c>
      <c r="AB153" s="64">
        <v>0</v>
      </c>
      <c r="AC153" s="66">
        <v>379891.84</v>
      </c>
      <c r="AD153" s="63">
        <v>299062.52</v>
      </c>
      <c r="AE153" s="67">
        <v>34.840000000000003</v>
      </c>
      <c r="AF153" s="64">
        <v>0</v>
      </c>
      <c r="AG153" s="66">
        <v>329806.42</v>
      </c>
      <c r="AH153" s="63">
        <v>382099.45</v>
      </c>
      <c r="AI153" s="67">
        <v>99.34</v>
      </c>
      <c r="AJ153" s="63">
        <v>0</v>
      </c>
      <c r="AK153" s="66">
        <v>421733.07</v>
      </c>
      <c r="AL153" s="63">
        <v>419138.14</v>
      </c>
      <c r="AM153" s="67">
        <v>154.57</v>
      </c>
      <c r="AN153" s="63">
        <v>0</v>
      </c>
      <c r="AO153" s="66">
        <v>462414.88</v>
      </c>
      <c r="AP153" s="63">
        <v>677722.73</v>
      </c>
      <c r="AQ153" s="67">
        <v>120.48</v>
      </c>
      <c r="AR153" s="63">
        <v>0</v>
      </c>
      <c r="AS153" s="66">
        <f t="shared" si="33"/>
        <v>746895.39100000018</v>
      </c>
      <c r="AT153" s="68"/>
      <c r="AU153" s="69"/>
      <c r="AV153" s="63">
        <v>4</v>
      </c>
      <c r="AW153" s="63">
        <v>4</v>
      </c>
      <c r="AX153" s="63">
        <v>7</v>
      </c>
      <c r="AY153" s="63">
        <v>7</v>
      </c>
      <c r="AZ153" s="63">
        <v>7</v>
      </c>
      <c r="BA153" s="63">
        <v>7</v>
      </c>
      <c r="BB153" s="63"/>
      <c r="BC153" s="63"/>
      <c r="BD153" s="70">
        <f t="shared" si="36"/>
        <v>468148.32</v>
      </c>
      <c r="BE153" s="71">
        <f t="shared" si="34"/>
        <v>207.51</v>
      </c>
      <c r="BF153" s="72">
        <f t="shared" si="41"/>
        <v>520.02</v>
      </c>
      <c r="BG153" s="65">
        <f t="shared" si="35"/>
        <v>705022.55999999994</v>
      </c>
      <c r="BH153" s="73">
        <f t="shared" si="37"/>
        <v>1.7708225771234825E-3</v>
      </c>
      <c r="BI153" s="74">
        <f t="shared" si="38"/>
        <v>1.7708225771234801E-3</v>
      </c>
    </row>
    <row r="154" spans="1:61" ht="15.75" customHeight="1" x14ac:dyDescent="0.25">
      <c r="A154" s="59">
        <v>1</v>
      </c>
      <c r="B154" s="60">
        <v>163</v>
      </c>
      <c r="C154" s="60">
        <v>1</v>
      </c>
      <c r="D154" s="61" t="s">
        <v>85</v>
      </c>
      <c r="E154" s="61" t="s">
        <v>231</v>
      </c>
      <c r="F154" s="62">
        <v>3797</v>
      </c>
      <c r="G154" s="63">
        <v>10</v>
      </c>
      <c r="H154" s="63">
        <v>924269.5</v>
      </c>
      <c r="I154" s="64">
        <v>43572.92</v>
      </c>
      <c r="J154" s="65">
        <v>968766.24</v>
      </c>
      <c r="K154" s="63">
        <v>966498.55</v>
      </c>
      <c r="L154" s="64">
        <v>45563.72</v>
      </c>
      <c r="M154" s="65">
        <v>1013028.31</v>
      </c>
      <c r="N154" s="63">
        <v>876130.64</v>
      </c>
      <c r="O154" s="64">
        <v>41303.300000000003</v>
      </c>
      <c r="P154" s="65">
        <v>918310.08</v>
      </c>
      <c r="Q154" s="63">
        <v>1005147.74</v>
      </c>
      <c r="R154" s="64">
        <v>47550.12</v>
      </c>
      <c r="S154" s="65">
        <v>1053357.3799999999</v>
      </c>
      <c r="T154" s="63">
        <v>924060.82</v>
      </c>
      <c r="U154" s="64">
        <v>43749.41</v>
      </c>
      <c r="V154" s="66">
        <v>968342.55</v>
      </c>
      <c r="W154" s="63">
        <v>1076318.92</v>
      </c>
      <c r="X154" s="64">
        <v>51253.23</v>
      </c>
      <c r="Y154" s="66">
        <v>1127572.26</v>
      </c>
      <c r="Z154" s="63">
        <v>1147315.6499999999</v>
      </c>
      <c r="AA154" s="67">
        <v>2171.0300000000002</v>
      </c>
      <c r="AB154" s="64">
        <v>54634.01</v>
      </c>
      <c r="AC154" s="66">
        <v>1200437.6499999999</v>
      </c>
      <c r="AD154" s="63">
        <v>1166378.9099999999</v>
      </c>
      <c r="AE154" s="67">
        <v>237.06</v>
      </c>
      <c r="AF154" s="64">
        <v>55808.75</v>
      </c>
      <c r="AG154" s="66">
        <v>1222242.3899999999</v>
      </c>
      <c r="AH154" s="63">
        <v>1001148.17</v>
      </c>
      <c r="AI154" s="67">
        <v>216.01</v>
      </c>
      <c r="AJ154" s="63">
        <v>48119.62</v>
      </c>
      <c r="AK154" s="66">
        <v>1050283.72</v>
      </c>
      <c r="AL154" s="63">
        <v>1229637.48</v>
      </c>
      <c r="AM154" s="67">
        <v>752.43</v>
      </c>
      <c r="AN154" s="63">
        <v>58218.68</v>
      </c>
      <c r="AO154" s="66">
        <v>1292769.8400000001</v>
      </c>
      <c r="AP154" s="63">
        <v>1802161.11</v>
      </c>
      <c r="AQ154" s="67">
        <v>528.54999999999995</v>
      </c>
      <c r="AR154" s="63">
        <v>85702.212088</v>
      </c>
      <c r="AS154" s="66">
        <f t="shared" si="33"/>
        <v>1894968.9747032002</v>
      </c>
      <c r="AT154" s="68"/>
      <c r="AU154" s="69"/>
      <c r="AV154" s="63">
        <v>4</v>
      </c>
      <c r="AW154" s="63">
        <v>4</v>
      </c>
      <c r="AX154" s="63">
        <v>10</v>
      </c>
      <c r="AY154" s="63">
        <v>23</v>
      </c>
      <c r="AZ154" s="63">
        <v>34</v>
      </c>
      <c r="BA154" s="63">
        <v>34</v>
      </c>
      <c r="BB154" s="63"/>
      <c r="BC154" s="63"/>
      <c r="BD154" s="70">
        <f t="shared" si="36"/>
        <v>1332140.51</v>
      </c>
      <c r="BE154" s="71">
        <f t="shared" si="34"/>
        <v>350.84</v>
      </c>
      <c r="BF154" s="72">
        <f t="shared" si="41"/>
        <v>520.02</v>
      </c>
      <c r="BG154" s="65">
        <f t="shared" si="35"/>
        <v>642376.46000000008</v>
      </c>
      <c r="BH154" s="73">
        <f t="shared" si="37"/>
        <v>1.6134728204735178E-3</v>
      </c>
      <c r="BI154" s="74">
        <f t="shared" si="38"/>
        <v>1.61347282047352E-3</v>
      </c>
    </row>
    <row r="155" spans="1:61" ht="15.75" customHeight="1" x14ac:dyDescent="0.25">
      <c r="A155" s="59">
        <v>1</v>
      </c>
      <c r="B155" s="60">
        <v>164</v>
      </c>
      <c r="C155" s="60">
        <v>11</v>
      </c>
      <c r="D155" s="61" t="s">
        <v>85</v>
      </c>
      <c r="E155" s="61" t="s">
        <v>232</v>
      </c>
      <c r="F155" s="62">
        <v>3371</v>
      </c>
      <c r="G155" s="63">
        <v>10</v>
      </c>
      <c r="H155" s="63">
        <v>417575.1</v>
      </c>
      <c r="I155" s="64">
        <v>19685.669999999998</v>
      </c>
      <c r="J155" s="65">
        <v>437678.37</v>
      </c>
      <c r="K155" s="63">
        <v>394317.97</v>
      </c>
      <c r="L155" s="64">
        <v>18589.27</v>
      </c>
      <c r="M155" s="65">
        <v>413301.58</v>
      </c>
      <c r="N155" s="63">
        <v>302313.65999999997</v>
      </c>
      <c r="O155" s="64">
        <v>23076.92</v>
      </c>
      <c r="P155" s="65">
        <v>307160.40999999997</v>
      </c>
      <c r="Q155" s="63">
        <v>372884.55</v>
      </c>
      <c r="R155" s="64">
        <v>34051.4</v>
      </c>
      <c r="S155" s="65">
        <v>372716.46</v>
      </c>
      <c r="T155" s="63">
        <v>350304.46</v>
      </c>
      <c r="U155" s="64">
        <v>32219.32</v>
      </c>
      <c r="V155" s="66">
        <v>349893.66</v>
      </c>
      <c r="W155" s="63">
        <v>515802.8</v>
      </c>
      <c r="X155" s="64">
        <v>46891.24</v>
      </c>
      <c r="Y155" s="66">
        <v>515802.71</v>
      </c>
      <c r="Z155" s="63">
        <v>612865.62</v>
      </c>
      <c r="AA155" s="67">
        <v>700.78</v>
      </c>
      <c r="AB155" s="64">
        <v>55715.14</v>
      </c>
      <c r="AC155" s="66">
        <v>612865.53</v>
      </c>
      <c r="AD155" s="63">
        <v>609472.55000000005</v>
      </c>
      <c r="AE155" s="67">
        <v>27.24</v>
      </c>
      <c r="AF155" s="64">
        <v>28119.93</v>
      </c>
      <c r="AG155" s="66">
        <v>639487.87</v>
      </c>
      <c r="AH155" s="63">
        <v>573938.57999999996</v>
      </c>
      <c r="AI155" s="67">
        <v>0</v>
      </c>
      <c r="AJ155" s="63">
        <v>27330.43</v>
      </c>
      <c r="AK155" s="66">
        <v>601268.97</v>
      </c>
      <c r="AL155" s="63">
        <v>716842.25</v>
      </c>
      <c r="AM155" s="67">
        <v>0</v>
      </c>
      <c r="AN155" s="63">
        <v>34135.360000000001</v>
      </c>
      <c r="AO155" s="66">
        <v>750977.57</v>
      </c>
      <c r="AP155" s="63">
        <v>876401.3</v>
      </c>
      <c r="AQ155" s="67">
        <v>0</v>
      </c>
      <c r="AR155" s="63">
        <v>41733.479375000003</v>
      </c>
      <c r="AS155" s="66">
        <f t="shared" si="33"/>
        <v>919886.50668750016</v>
      </c>
      <c r="AT155" s="68"/>
      <c r="AU155" s="69"/>
      <c r="AV155" s="63">
        <v>0</v>
      </c>
      <c r="AW155" s="63">
        <v>0</v>
      </c>
      <c r="AX155" s="63">
        <v>0</v>
      </c>
      <c r="AY155" s="63">
        <v>0</v>
      </c>
      <c r="AZ155" s="63">
        <v>8</v>
      </c>
      <c r="BA155" s="63">
        <v>8</v>
      </c>
      <c r="BB155" s="63"/>
      <c r="BC155" s="63"/>
      <c r="BD155" s="70">
        <f t="shared" si="36"/>
        <v>704897.29</v>
      </c>
      <c r="BE155" s="71">
        <f t="shared" si="34"/>
        <v>209.11</v>
      </c>
      <c r="BF155" s="72">
        <f t="shared" si="41"/>
        <v>520.02</v>
      </c>
      <c r="BG155" s="65">
        <f t="shared" si="35"/>
        <v>1048077.6099999999</v>
      </c>
      <c r="BH155" s="73">
        <f t="shared" si="37"/>
        <v>2.6324824192372229E-3</v>
      </c>
      <c r="BI155" s="74">
        <f t="shared" si="38"/>
        <v>2.6324824192372198E-3</v>
      </c>
    </row>
    <row r="156" spans="1:61" ht="15.75" customHeight="1" x14ac:dyDescent="0.25">
      <c r="A156" s="59">
        <v>1</v>
      </c>
      <c r="B156" s="60">
        <v>165</v>
      </c>
      <c r="C156" s="60">
        <v>5</v>
      </c>
      <c r="D156" s="61" t="s">
        <v>85</v>
      </c>
      <c r="E156" s="61" t="s">
        <v>233</v>
      </c>
      <c r="F156" s="62">
        <v>3183</v>
      </c>
      <c r="G156" s="63">
        <v>10</v>
      </c>
      <c r="H156" s="63">
        <v>496648.47</v>
      </c>
      <c r="I156" s="64">
        <v>0</v>
      </c>
      <c r="J156" s="65">
        <v>546313.31000000006</v>
      </c>
      <c r="K156" s="63">
        <v>496985.66</v>
      </c>
      <c r="L156" s="64">
        <v>0</v>
      </c>
      <c r="M156" s="65">
        <v>546684.23</v>
      </c>
      <c r="N156" s="63">
        <v>482821.89</v>
      </c>
      <c r="O156" s="64">
        <v>0</v>
      </c>
      <c r="P156" s="65">
        <v>531104.07999999996</v>
      </c>
      <c r="Q156" s="63">
        <v>588387.71</v>
      </c>
      <c r="R156" s="64">
        <v>0</v>
      </c>
      <c r="S156" s="65">
        <v>647226.48</v>
      </c>
      <c r="T156" s="63">
        <v>571113.78</v>
      </c>
      <c r="U156" s="64">
        <v>0</v>
      </c>
      <c r="V156" s="66">
        <v>628225.16</v>
      </c>
      <c r="W156" s="63">
        <v>642570.04</v>
      </c>
      <c r="X156" s="64">
        <v>0</v>
      </c>
      <c r="Y156" s="66">
        <v>706827.04</v>
      </c>
      <c r="Z156" s="63">
        <v>753594.32</v>
      </c>
      <c r="AA156" s="67">
        <v>29.86</v>
      </c>
      <c r="AB156" s="64">
        <v>0</v>
      </c>
      <c r="AC156" s="66">
        <v>828953.76</v>
      </c>
      <c r="AD156" s="63">
        <v>778640.54</v>
      </c>
      <c r="AE156" s="67">
        <v>249.96</v>
      </c>
      <c r="AF156" s="64">
        <v>0</v>
      </c>
      <c r="AG156" s="66">
        <v>858419.57</v>
      </c>
      <c r="AH156" s="63">
        <v>815095.23</v>
      </c>
      <c r="AI156" s="67">
        <v>981.1</v>
      </c>
      <c r="AJ156" s="63">
        <v>0</v>
      </c>
      <c r="AK156" s="66">
        <v>904723.24</v>
      </c>
      <c r="AL156" s="63">
        <v>1147057.97</v>
      </c>
      <c r="AM156" s="67">
        <v>630.26</v>
      </c>
      <c r="AN156" s="63">
        <v>0</v>
      </c>
      <c r="AO156" s="66">
        <v>1271363.1399999999</v>
      </c>
      <c r="AP156" s="63">
        <v>1361876.51</v>
      </c>
      <c r="AQ156" s="67">
        <v>1493.51</v>
      </c>
      <c r="AR156" s="63">
        <v>0</v>
      </c>
      <c r="AS156" s="66">
        <f t="shared" si="33"/>
        <v>1512407.4240000001</v>
      </c>
      <c r="AT156" s="68"/>
      <c r="AU156" s="69"/>
      <c r="AV156" s="63">
        <v>0</v>
      </c>
      <c r="AW156" s="63">
        <v>10</v>
      </c>
      <c r="AX156" s="63">
        <v>42</v>
      </c>
      <c r="AY156" s="63">
        <v>47</v>
      </c>
      <c r="AZ156" s="63">
        <v>73</v>
      </c>
      <c r="BA156" s="63">
        <v>73</v>
      </c>
      <c r="BB156" s="63"/>
      <c r="BC156" s="63"/>
      <c r="BD156" s="70">
        <f t="shared" si="36"/>
        <v>1075173.43</v>
      </c>
      <c r="BE156" s="71">
        <f t="shared" si="34"/>
        <v>337.79</v>
      </c>
      <c r="BF156" s="72">
        <f t="shared" si="41"/>
        <v>520.02</v>
      </c>
      <c r="BG156" s="65">
        <f t="shared" si="35"/>
        <v>580038.08999999985</v>
      </c>
      <c r="BH156" s="73">
        <f t="shared" si="37"/>
        <v>1.4568959968650965E-3</v>
      </c>
      <c r="BI156" s="74">
        <f t="shared" si="38"/>
        <v>1.4568959968651E-3</v>
      </c>
    </row>
    <row r="157" spans="1:61" ht="15.75" customHeight="1" x14ac:dyDescent="0.25">
      <c r="A157" s="59">
        <v>1</v>
      </c>
      <c r="B157" s="60">
        <v>166</v>
      </c>
      <c r="C157" s="60">
        <v>16</v>
      </c>
      <c r="D157" s="61" t="s">
        <v>85</v>
      </c>
      <c r="E157" s="61" t="s">
        <v>234</v>
      </c>
      <c r="F157" s="62">
        <v>2016</v>
      </c>
      <c r="G157" s="63">
        <v>10</v>
      </c>
      <c r="H157" s="63">
        <v>270605.74</v>
      </c>
      <c r="I157" s="64">
        <v>0</v>
      </c>
      <c r="J157" s="65">
        <v>297666.32</v>
      </c>
      <c r="K157" s="63">
        <v>212529.42</v>
      </c>
      <c r="L157" s="64">
        <v>0</v>
      </c>
      <c r="M157" s="65">
        <v>233782.36</v>
      </c>
      <c r="N157" s="63">
        <v>130822.08</v>
      </c>
      <c r="O157" s="64">
        <v>0</v>
      </c>
      <c r="P157" s="65">
        <v>143904.29</v>
      </c>
      <c r="Q157" s="63">
        <v>186860.63</v>
      </c>
      <c r="R157" s="64">
        <v>0</v>
      </c>
      <c r="S157" s="65">
        <v>205546.69</v>
      </c>
      <c r="T157" s="63">
        <v>164687.45000000001</v>
      </c>
      <c r="U157" s="64">
        <v>0</v>
      </c>
      <c r="V157" s="66">
        <v>181156.19</v>
      </c>
      <c r="W157" s="63">
        <v>243745.06</v>
      </c>
      <c r="X157" s="64">
        <v>0</v>
      </c>
      <c r="Y157" s="66">
        <v>268119.56</v>
      </c>
      <c r="Z157" s="63">
        <v>327195.53999999998</v>
      </c>
      <c r="AA157" s="67">
        <v>241.42</v>
      </c>
      <c r="AB157" s="64">
        <v>0</v>
      </c>
      <c r="AC157" s="66">
        <v>359915.1</v>
      </c>
      <c r="AD157" s="63">
        <v>313623.09000000003</v>
      </c>
      <c r="AE157" s="67">
        <v>0</v>
      </c>
      <c r="AF157" s="64">
        <v>0</v>
      </c>
      <c r="AG157" s="66">
        <v>344985.4</v>
      </c>
      <c r="AH157" s="63">
        <v>289279.38</v>
      </c>
      <c r="AI157" s="67">
        <v>0</v>
      </c>
      <c r="AJ157" s="63">
        <v>0</v>
      </c>
      <c r="AK157" s="66">
        <v>318207.32</v>
      </c>
      <c r="AL157" s="63">
        <v>307161.8</v>
      </c>
      <c r="AM157" s="67">
        <v>0</v>
      </c>
      <c r="AN157" s="63">
        <v>0</v>
      </c>
      <c r="AO157" s="66">
        <v>337877.98</v>
      </c>
      <c r="AP157" s="63">
        <v>470495.61</v>
      </c>
      <c r="AQ157" s="67">
        <v>0</v>
      </c>
      <c r="AR157" s="63">
        <v>0</v>
      </c>
      <c r="AS157" s="66">
        <f t="shared" si="33"/>
        <v>517545.17100000003</v>
      </c>
      <c r="AT157" s="68"/>
      <c r="AU157" s="69"/>
      <c r="AV157" s="63">
        <v>0</v>
      </c>
      <c r="AW157" s="63">
        <v>0</v>
      </c>
      <c r="AX157" s="63">
        <v>0</v>
      </c>
      <c r="AY157" s="63">
        <v>0</v>
      </c>
      <c r="AZ157" s="63">
        <v>0</v>
      </c>
      <c r="BA157" s="63">
        <v>0</v>
      </c>
      <c r="BB157" s="63"/>
      <c r="BC157" s="63"/>
      <c r="BD157" s="70">
        <f t="shared" si="36"/>
        <v>375706.19</v>
      </c>
      <c r="BE157" s="71">
        <f t="shared" si="34"/>
        <v>186.36</v>
      </c>
      <c r="BF157" s="72">
        <f t="shared" si="41"/>
        <v>520.02</v>
      </c>
      <c r="BG157" s="65">
        <f t="shared" si="35"/>
        <v>672658.55999999994</v>
      </c>
      <c r="BH157" s="73">
        <f t="shared" si="37"/>
        <v>1.6895331189733427E-3</v>
      </c>
      <c r="BI157" s="74">
        <f t="shared" si="38"/>
        <v>1.6895331189733401E-3</v>
      </c>
    </row>
    <row r="158" spans="1:61" ht="15.75" customHeight="1" x14ac:dyDescent="0.25">
      <c r="A158" s="59">
        <v>1</v>
      </c>
      <c r="B158" s="60">
        <v>167</v>
      </c>
      <c r="C158" s="60">
        <v>13</v>
      </c>
      <c r="D158" s="61" t="s">
        <v>85</v>
      </c>
      <c r="E158" s="61" t="s">
        <v>235</v>
      </c>
      <c r="F158" s="62">
        <v>1348</v>
      </c>
      <c r="G158" s="63">
        <v>10</v>
      </c>
      <c r="H158" s="63">
        <v>206226.65</v>
      </c>
      <c r="I158" s="64">
        <v>0</v>
      </c>
      <c r="J158" s="65">
        <v>226849.32</v>
      </c>
      <c r="K158" s="63">
        <v>223982.75</v>
      </c>
      <c r="L158" s="64">
        <v>0</v>
      </c>
      <c r="M158" s="65">
        <v>246381.02</v>
      </c>
      <c r="N158" s="63">
        <v>284488.96000000002</v>
      </c>
      <c r="O158" s="64">
        <v>0</v>
      </c>
      <c r="P158" s="65">
        <v>312937.84999999998</v>
      </c>
      <c r="Q158" s="63">
        <v>297308.96999999997</v>
      </c>
      <c r="R158" s="64">
        <v>0</v>
      </c>
      <c r="S158" s="65">
        <v>327039.87</v>
      </c>
      <c r="T158" s="63">
        <v>258009.72</v>
      </c>
      <c r="U158" s="64">
        <v>0</v>
      </c>
      <c r="V158" s="66">
        <v>283810.69</v>
      </c>
      <c r="W158" s="63">
        <v>310432.39</v>
      </c>
      <c r="X158" s="64">
        <v>0</v>
      </c>
      <c r="Y158" s="66">
        <v>341475.63</v>
      </c>
      <c r="Z158" s="63">
        <v>337371.65</v>
      </c>
      <c r="AA158" s="67">
        <v>31816.51</v>
      </c>
      <c r="AB158" s="64">
        <v>0</v>
      </c>
      <c r="AC158" s="66">
        <v>644014.29</v>
      </c>
      <c r="AD158" s="63">
        <v>357383.39</v>
      </c>
      <c r="AE158" s="67">
        <v>28314.98</v>
      </c>
      <c r="AF158" s="64">
        <v>0</v>
      </c>
      <c r="AG158" s="66">
        <v>676448.67</v>
      </c>
      <c r="AH158" s="63">
        <v>295838.43</v>
      </c>
      <c r="AI158" s="67">
        <v>42196</v>
      </c>
      <c r="AJ158" s="63">
        <v>0</v>
      </c>
      <c r="AK158" s="66">
        <v>642534.43999999994</v>
      </c>
      <c r="AL158" s="63">
        <v>446144.92</v>
      </c>
      <c r="AM158" s="67">
        <v>46904.959999999999</v>
      </c>
      <c r="AN158" s="63">
        <v>0</v>
      </c>
      <c r="AO158" s="66">
        <v>815612.29</v>
      </c>
      <c r="AP158" s="63">
        <v>579917.80000000005</v>
      </c>
      <c r="AQ158" s="67">
        <v>47328.04</v>
      </c>
      <c r="AR158" s="63">
        <v>0</v>
      </c>
      <c r="AS158" s="66">
        <f t="shared" si="33"/>
        <v>1003239.8640000001</v>
      </c>
      <c r="AT158" s="68"/>
      <c r="AU158" s="69"/>
      <c r="AV158" s="63">
        <v>1406</v>
      </c>
      <c r="AW158" s="63">
        <v>1436</v>
      </c>
      <c r="AX158" s="63">
        <v>1660</v>
      </c>
      <c r="AY158" s="63">
        <v>1719</v>
      </c>
      <c r="AZ158" s="63">
        <v>1906</v>
      </c>
      <c r="BA158" s="63">
        <v>1906</v>
      </c>
      <c r="BB158" s="63"/>
      <c r="BC158" s="63"/>
      <c r="BD158" s="70">
        <f t="shared" si="36"/>
        <v>756369.91</v>
      </c>
      <c r="BE158" s="71">
        <f t="shared" si="34"/>
        <v>561.11</v>
      </c>
      <c r="BF158" s="72">
        <f t="shared" si="41"/>
        <v>520.02</v>
      </c>
      <c r="BG158" s="65">
        <f t="shared" si="35"/>
        <v>0</v>
      </c>
      <c r="BH158" s="73">
        <f t="shared" si="37"/>
        <v>0</v>
      </c>
      <c r="BI158" s="74">
        <f t="shared" si="38"/>
        <v>0</v>
      </c>
    </row>
    <row r="159" spans="1:61" ht="15.75" customHeight="1" x14ac:dyDescent="0.25">
      <c r="A159" s="59">
        <v>1</v>
      </c>
      <c r="B159" s="60">
        <v>168</v>
      </c>
      <c r="C159" s="60">
        <v>3</v>
      </c>
      <c r="D159" s="61" t="s">
        <v>85</v>
      </c>
      <c r="E159" s="61" t="s">
        <v>236</v>
      </c>
      <c r="F159" s="62">
        <v>1559</v>
      </c>
      <c r="G159" s="63">
        <v>10</v>
      </c>
      <c r="H159" s="63">
        <v>96931.74</v>
      </c>
      <c r="I159" s="64">
        <v>0</v>
      </c>
      <c r="J159" s="65">
        <v>106624.91</v>
      </c>
      <c r="K159" s="63">
        <v>85996.72</v>
      </c>
      <c r="L159" s="64">
        <v>0</v>
      </c>
      <c r="M159" s="65">
        <v>94596.39</v>
      </c>
      <c r="N159" s="63">
        <v>107144.84</v>
      </c>
      <c r="O159" s="64">
        <v>0</v>
      </c>
      <c r="P159" s="65">
        <v>117859.33</v>
      </c>
      <c r="Q159" s="63">
        <v>149657.19</v>
      </c>
      <c r="R159" s="64">
        <v>0</v>
      </c>
      <c r="S159" s="65">
        <v>164622.91</v>
      </c>
      <c r="T159" s="63">
        <v>167894.42</v>
      </c>
      <c r="U159" s="64">
        <v>0</v>
      </c>
      <c r="V159" s="66">
        <v>184683.86</v>
      </c>
      <c r="W159" s="63">
        <v>158465.42000000001</v>
      </c>
      <c r="X159" s="64">
        <v>0</v>
      </c>
      <c r="Y159" s="66">
        <v>174311.96</v>
      </c>
      <c r="Z159" s="63">
        <v>165519.66</v>
      </c>
      <c r="AA159" s="67">
        <v>995.42</v>
      </c>
      <c r="AB159" s="64">
        <v>0</v>
      </c>
      <c r="AC159" s="66">
        <v>182728.6</v>
      </c>
      <c r="AD159" s="63">
        <v>184102.84</v>
      </c>
      <c r="AE159" s="67">
        <v>135.74</v>
      </c>
      <c r="AF159" s="64">
        <v>0</v>
      </c>
      <c r="AG159" s="66">
        <v>204115.76</v>
      </c>
      <c r="AH159" s="63">
        <v>196461.85</v>
      </c>
      <c r="AI159" s="67">
        <v>132.22</v>
      </c>
      <c r="AJ159" s="63">
        <v>0</v>
      </c>
      <c r="AK159" s="66">
        <v>217276.55</v>
      </c>
      <c r="AL159" s="63">
        <v>182613.22</v>
      </c>
      <c r="AM159" s="67">
        <v>124.08</v>
      </c>
      <c r="AN159" s="63">
        <v>0</v>
      </c>
      <c r="AO159" s="66">
        <v>202052.01</v>
      </c>
      <c r="AP159" s="63">
        <v>298336.98</v>
      </c>
      <c r="AQ159" s="67">
        <v>-3.08</v>
      </c>
      <c r="AR159" s="63">
        <v>0</v>
      </c>
      <c r="AS159" s="66">
        <f t="shared" si="33"/>
        <v>330582.93400000001</v>
      </c>
      <c r="AT159" s="68"/>
      <c r="AU159" s="69"/>
      <c r="AV159" s="63">
        <v>8</v>
      </c>
      <c r="AW159" s="63">
        <v>8</v>
      </c>
      <c r="AX159" s="63">
        <v>6</v>
      </c>
      <c r="AY159" s="63">
        <v>6</v>
      </c>
      <c r="AZ159" s="63">
        <v>11</v>
      </c>
      <c r="BA159" s="63">
        <v>11</v>
      </c>
      <c r="BB159" s="63"/>
      <c r="BC159" s="63"/>
      <c r="BD159" s="70">
        <f t="shared" si="36"/>
        <v>227351.17</v>
      </c>
      <c r="BE159" s="71">
        <f t="shared" si="34"/>
        <v>145.83000000000001</v>
      </c>
      <c r="BF159" s="72">
        <f t="shared" si="41"/>
        <v>520.02</v>
      </c>
      <c r="BG159" s="65">
        <f t="shared" si="35"/>
        <v>583362.21</v>
      </c>
      <c r="BH159" s="73">
        <f t="shared" si="37"/>
        <v>1.4652452711706844E-3</v>
      </c>
      <c r="BI159" s="74">
        <f t="shared" si="38"/>
        <v>1.4652452711706801E-3</v>
      </c>
    </row>
    <row r="160" spans="1:61" ht="15.75" customHeight="1" x14ac:dyDescent="0.25">
      <c r="A160" s="59">
        <v>1</v>
      </c>
      <c r="B160" s="60">
        <v>169</v>
      </c>
      <c r="C160" s="60">
        <v>1</v>
      </c>
      <c r="D160" s="61" t="s">
        <v>89</v>
      </c>
      <c r="E160" s="61" t="s">
        <v>237</v>
      </c>
      <c r="F160" s="62">
        <v>14562</v>
      </c>
      <c r="G160" s="63">
        <v>12</v>
      </c>
      <c r="H160" s="63">
        <v>5625913.54</v>
      </c>
      <c r="I160" s="64">
        <v>459881.02</v>
      </c>
      <c r="J160" s="65">
        <v>5785956.4299999997</v>
      </c>
      <c r="K160" s="63">
        <v>5634402.21</v>
      </c>
      <c r="L160" s="64">
        <v>460574.9</v>
      </c>
      <c r="M160" s="65">
        <v>5794686.5899999999</v>
      </c>
      <c r="N160" s="63">
        <v>5012525.3</v>
      </c>
      <c r="O160" s="64">
        <v>409740.71</v>
      </c>
      <c r="P160" s="65">
        <v>5155118.75</v>
      </c>
      <c r="Q160" s="63">
        <v>5210345.84</v>
      </c>
      <c r="R160" s="64">
        <v>427905.02</v>
      </c>
      <c r="S160" s="65">
        <v>5356333.72</v>
      </c>
      <c r="T160" s="63">
        <v>4862248.9000000004</v>
      </c>
      <c r="U160" s="64">
        <v>400287.32</v>
      </c>
      <c r="V160" s="66">
        <v>4997396.97</v>
      </c>
      <c r="W160" s="63">
        <v>5808635.7599999998</v>
      </c>
      <c r="X160" s="64">
        <v>479613.37</v>
      </c>
      <c r="Y160" s="66">
        <v>5968505.0800000001</v>
      </c>
      <c r="Z160" s="63">
        <v>6418285.4900000002</v>
      </c>
      <c r="AA160" s="67">
        <v>19795.53</v>
      </c>
      <c r="AB160" s="64">
        <v>529951.54</v>
      </c>
      <c r="AC160" s="66">
        <v>6580121.1900000004</v>
      </c>
      <c r="AD160" s="63">
        <v>6406066.8300000001</v>
      </c>
      <c r="AE160" s="67">
        <v>4683.45</v>
      </c>
      <c r="AF160" s="64">
        <v>530809.19999999995</v>
      </c>
      <c r="AG160" s="66">
        <v>6583739.0899999999</v>
      </c>
      <c r="AH160" s="63">
        <v>5709903.25</v>
      </c>
      <c r="AI160" s="67">
        <v>3327.75</v>
      </c>
      <c r="AJ160" s="63">
        <v>471461.14</v>
      </c>
      <c r="AK160" s="66">
        <v>5887855.2599999998</v>
      </c>
      <c r="AL160" s="63">
        <v>7019788.8600000003</v>
      </c>
      <c r="AM160" s="67">
        <v>4887.46</v>
      </c>
      <c r="AN160" s="63">
        <v>579617.11</v>
      </c>
      <c r="AO160" s="66">
        <v>7234721.2800000003</v>
      </c>
      <c r="AP160" s="63">
        <v>10144405.810000001</v>
      </c>
      <c r="AQ160" s="67">
        <v>3046.08</v>
      </c>
      <c r="AR160" s="63">
        <v>837613.78616999998</v>
      </c>
      <c r="AS160" s="66">
        <f t="shared" si="33"/>
        <v>10469471.738689601</v>
      </c>
      <c r="AT160" s="68"/>
      <c r="AU160" s="69"/>
      <c r="AV160" s="63">
        <v>33</v>
      </c>
      <c r="AW160" s="63">
        <v>39</v>
      </c>
      <c r="AX160" s="63">
        <v>110</v>
      </c>
      <c r="AY160" s="63">
        <v>122</v>
      </c>
      <c r="AZ160" s="63">
        <v>221</v>
      </c>
      <c r="BA160" s="63">
        <v>221</v>
      </c>
      <c r="BB160" s="63"/>
      <c r="BC160" s="63"/>
      <c r="BD160" s="70">
        <f t="shared" si="36"/>
        <v>7351181.71</v>
      </c>
      <c r="BE160" s="71">
        <f t="shared" si="34"/>
        <v>504.82</v>
      </c>
      <c r="BF160" s="72">
        <f>+$BJ$601</f>
        <v>508.08</v>
      </c>
      <c r="BG160" s="65">
        <f t="shared" si="35"/>
        <v>47472.119999999864</v>
      </c>
      <c r="BH160" s="73">
        <f t="shared" si="37"/>
        <v>1.1923689630572244E-4</v>
      </c>
      <c r="BI160" s="74">
        <f t="shared" si="38"/>
        <v>1.1923689630572201E-4</v>
      </c>
    </row>
    <row r="161" spans="1:61" ht="15.75" customHeight="1" x14ac:dyDescent="0.25">
      <c r="A161" s="59">
        <v>1</v>
      </c>
      <c r="B161" s="60">
        <v>170</v>
      </c>
      <c r="C161" s="60">
        <v>8</v>
      </c>
      <c r="D161" s="61" t="s">
        <v>85</v>
      </c>
      <c r="E161" s="61" t="s">
        <v>238</v>
      </c>
      <c r="F161" s="62">
        <v>5096</v>
      </c>
      <c r="G161" s="63">
        <v>10</v>
      </c>
      <c r="H161" s="63">
        <v>1320515.95</v>
      </c>
      <c r="I161" s="64">
        <v>0</v>
      </c>
      <c r="J161" s="65">
        <v>1452567.55</v>
      </c>
      <c r="K161" s="63">
        <v>1382098.55</v>
      </c>
      <c r="L161" s="64">
        <v>0</v>
      </c>
      <c r="M161" s="65">
        <v>1520308.4</v>
      </c>
      <c r="N161" s="63">
        <v>1291343.48</v>
      </c>
      <c r="O161" s="64">
        <v>0</v>
      </c>
      <c r="P161" s="65">
        <v>1420477.82</v>
      </c>
      <c r="Q161" s="63">
        <v>1360003.5</v>
      </c>
      <c r="R161" s="64">
        <v>0</v>
      </c>
      <c r="S161" s="65">
        <v>1496003.85</v>
      </c>
      <c r="T161" s="63">
        <v>1357039.13</v>
      </c>
      <c r="U161" s="64">
        <v>0</v>
      </c>
      <c r="V161" s="66">
        <v>1492743.04</v>
      </c>
      <c r="W161" s="63">
        <v>1635619.83</v>
      </c>
      <c r="X161" s="64">
        <v>0</v>
      </c>
      <c r="Y161" s="66">
        <v>1799181.81</v>
      </c>
      <c r="Z161" s="63">
        <v>1735421.56</v>
      </c>
      <c r="AA161" s="67">
        <v>9063.34</v>
      </c>
      <c r="AB161" s="64">
        <v>0</v>
      </c>
      <c r="AC161" s="66">
        <v>1932937.9</v>
      </c>
      <c r="AD161" s="63">
        <v>1622003.67</v>
      </c>
      <c r="AE161" s="67">
        <v>3876.26</v>
      </c>
      <c r="AF161" s="64">
        <v>0</v>
      </c>
      <c r="AG161" s="66">
        <v>1809723.15</v>
      </c>
      <c r="AH161" s="63">
        <v>1521098.18</v>
      </c>
      <c r="AI161" s="67">
        <v>4684.76</v>
      </c>
      <c r="AJ161" s="63">
        <v>0</v>
      </c>
      <c r="AK161" s="66">
        <v>1705502.51</v>
      </c>
      <c r="AL161" s="63">
        <v>1951364.54</v>
      </c>
      <c r="AM161" s="67">
        <v>5449.06</v>
      </c>
      <c r="AN161" s="63">
        <v>0</v>
      </c>
      <c r="AO161" s="66">
        <v>2181239.65</v>
      </c>
      <c r="AP161" s="63">
        <v>2768123.73</v>
      </c>
      <c r="AQ161" s="67">
        <v>5469.95</v>
      </c>
      <c r="AR161" s="63">
        <v>0</v>
      </c>
      <c r="AS161" s="66">
        <f t="shared" si="33"/>
        <v>3085782.5900000003</v>
      </c>
      <c r="AT161" s="68"/>
      <c r="AU161" s="69"/>
      <c r="AV161" s="63">
        <v>155</v>
      </c>
      <c r="AW161" s="63">
        <v>136</v>
      </c>
      <c r="AX161" s="63">
        <v>171</v>
      </c>
      <c r="AY161" s="63">
        <v>186</v>
      </c>
      <c r="AZ161" s="63">
        <v>214</v>
      </c>
      <c r="BA161" s="63">
        <v>214</v>
      </c>
      <c r="BB161" s="63"/>
      <c r="BC161" s="63"/>
      <c r="BD161" s="70">
        <f t="shared" si="36"/>
        <v>2143037.16</v>
      </c>
      <c r="BE161" s="71">
        <f t="shared" si="34"/>
        <v>420.53</v>
      </c>
      <c r="BF161" s="72">
        <f t="shared" ref="BF161:BF168" si="42">+$BJ$600</f>
        <v>520.02</v>
      </c>
      <c r="BG161" s="65">
        <f t="shared" si="35"/>
        <v>507001.04000000004</v>
      </c>
      <c r="BH161" s="73">
        <f t="shared" si="37"/>
        <v>1.2734470344567214E-3</v>
      </c>
      <c r="BI161" s="74">
        <f t="shared" si="38"/>
        <v>1.2734470344567201E-3</v>
      </c>
    </row>
    <row r="162" spans="1:61" ht="15.75" customHeight="1" x14ac:dyDescent="0.25">
      <c r="A162" s="59">
        <v>1</v>
      </c>
      <c r="B162" s="60">
        <v>171</v>
      </c>
      <c r="C162" s="60">
        <v>17</v>
      </c>
      <c r="D162" s="61" t="s">
        <v>85</v>
      </c>
      <c r="E162" s="61" t="s">
        <v>239</v>
      </c>
      <c r="F162" s="62">
        <v>3501</v>
      </c>
      <c r="G162" s="63">
        <v>10</v>
      </c>
      <c r="H162" s="63">
        <v>973107.17</v>
      </c>
      <c r="I162" s="64">
        <v>87579.82</v>
      </c>
      <c r="J162" s="65">
        <v>974080.09</v>
      </c>
      <c r="K162" s="63">
        <v>1059238.54</v>
      </c>
      <c r="L162" s="64">
        <v>95331.64</v>
      </c>
      <c r="M162" s="65">
        <v>1060297.58</v>
      </c>
      <c r="N162" s="63">
        <v>860820.93</v>
      </c>
      <c r="O162" s="64">
        <v>77473.89</v>
      </c>
      <c r="P162" s="65">
        <v>861681.74</v>
      </c>
      <c r="Q162" s="63">
        <v>960726.89</v>
      </c>
      <c r="R162" s="64">
        <v>87822.53</v>
      </c>
      <c r="S162" s="65">
        <v>960194.8</v>
      </c>
      <c r="T162" s="63">
        <v>1020964.91</v>
      </c>
      <c r="U162" s="64">
        <v>93209.46</v>
      </c>
      <c r="V162" s="66">
        <v>1020530.99</v>
      </c>
      <c r="W162" s="63">
        <v>1060217.56</v>
      </c>
      <c r="X162" s="64">
        <v>96383.46</v>
      </c>
      <c r="Y162" s="66">
        <v>1060217.51</v>
      </c>
      <c r="Z162" s="63">
        <v>1057756.1000000001</v>
      </c>
      <c r="AA162" s="67">
        <v>179579.35</v>
      </c>
      <c r="AB162" s="64">
        <v>96159.69</v>
      </c>
      <c r="AC162" s="66">
        <v>1886418.26</v>
      </c>
      <c r="AD162" s="63">
        <v>984952</v>
      </c>
      <c r="AE162" s="67">
        <v>134942.72</v>
      </c>
      <c r="AF162" s="64">
        <v>90901.32</v>
      </c>
      <c r="AG162" s="66">
        <v>1833187.18</v>
      </c>
      <c r="AH162" s="63">
        <v>1001518.98</v>
      </c>
      <c r="AI162" s="67">
        <v>233002.36</v>
      </c>
      <c r="AJ162" s="63">
        <v>91047.45</v>
      </c>
      <c r="AK162" s="66">
        <v>1846092.06</v>
      </c>
      <c r="AL162" s="63">
        <v>1544129.42</v>
      </c>
      <c r="AM162" s="67">
        <v>242279.65</v>
      </c>
      <c r="AN162" s="63">
        <v>140375.79999999999</v>
      </c>
      <c r="AO162" s="66">
        <v>2395578.7599999998</v>
      </c>
      <c r="AP162" s="63">
        <v>1826233.22</v>
      </c>
      <c r="AQ162" s="67">
        <v>263611.19</v>
      </c>
      <c r="AR162" s="63">
        <v>166019.872929</v>
      </c>
      <c r="AS162" s="66">
        <f t="shared" si="33"/>
        <v>2655948.0167781003</v>
      </c>
      <c r="AT162" s="68"/>
      <c r="AU162" s="69"/>
      <c r="AV162" s="63">
        <v>4686</v>
      </c>
      <c r="AW162" s="63">
        <v>4558</v>
      </c>
      <c r="AX162" s="63">
        <v>5027</v>
      </c>
      <c r="AY162" s="63">
        <v>5105</v>
      </c>
      <c r="AZ162" s="63">
        <v>5113</v>
      </c>
      <c r="BA162" s="63">
        <v>5025</v>
      </c>
      <c r="BB162" s="63"/>
      <c r="BC162" s="63"/>
      <c r="BD162" s="70">
        <f t="shared" si="36"/>
        <v>2123444.86</v>
      </c>
      <c r="BE162" s="71">
        <f t="shared" si="34"/>
        <v>606.53</v>
      </c>
      <c r="BF162" s="72">
        <f t="shared" si="42"/>
        <v>520.02</v>
      </c>
      <c r="BG162" s="65">
        <f t="shared" si="35"/>
        <v>0</v>
      </c>
      <c r="BH162" s="73">
        <f t="shared" si="37"/>
        <v>0</v>
      </c>
      <c r="BI162" s="74">
        <f t="shared" si="38"/>
        <v>0</v>
      </c>
    </row>
    <row r="163" spans="1:61" ht="15.75" customHeight="1" x14ac:dyDescent="0.25">
      <c r="A163" s="59">
        <v>1</v>
      </c>
      <c r="B163" s="60">
        <v>172</v>
      </c>
      <c r="C163" s="60">
        <v>4</v>
      </c>
      <c r="D163" s="61" t="s">
        <v>85</v>
      </c>
      <c r="E163" s="61" t="s">
        <v>240</v>
      </c>
      <c r="F163" s="62">
        <v>3419</v>
      </c>
      <c r="G163" s="63">
        <v>10</v>
      </c>
      <c r="H163" s="63">
        <v>414500.46</v>
      </c>
      <c r="I163" s="64">
        <v>0</v>
      </c>
      <c r="J163" s="65">
        <v>455950.5</v>
      </c>
      <c r="K163" s="63">
        <v>390489.04</v>
      </c>
      <c r="L163" s="64">
        <v>0</v>
      </c>
      <c r="M163" s="65">
        <v>429537.95</v>
      </c>
      <c r="N163" s="63">
        <v>438190.65</v>
      </c>
      <c r="O163" s="64">
        <v>0</v>
      </c>
      <c r="P163" s="65">
        <v>482009.72</v>
      </c>
      <c r="Q163" s="63">
        <v>438042.74</v>
      </c>
      <c r="R163" s="64">
        <v>0</v>
      </c>
      <c r="S163" s="65">
        <v>481847.01</v>
      </c>
      <c r="T163" s="63">
        <v>450539.53</v>
      </c>
      <c r="U163" s="64">
        <v>0</v>
      </c>
      <c r="V163" s="66">
        <v>495593.49</v>
      </c>
      <c r="W163" s="63">
        <v>640904.69999999995</v>
      </c>
      <c r="X163" s="64">
        <v>0</v>
      </c>
      <c r="Y163" s="66">
        <v>704995.17</v>
      </c>
      <c r="Z163" s="63">
        <v>715668.88</v>
      </c>
      <c r="AA163" s="67">
        <v>1517.47</v>
      </c>
      <c r="AB163" s="64">
        <v>0</v>
      </c>
      <c r="AC163" s="66">
        <v>795421.21</v>
      </c>
      <c r="AD163" s="63">
        <v>671894.28</v>
      </c>
      <c r="AE163" s="67">
        <v>1165.7</v>
      </c>
      <c r="AF163" s="64">
        <v>0</v>
      </c>
      <c r="AG163" s="66">
        <v>748313.08</v>
      </c>
      <c r="AH163" s="63">
        <v>579888.5</v>
      </c>
      <c r="AI163" s="67">
        <v>1428.07</v>
      </c>
      <c r="AJ163" s="63">
        <v>0</v>
      </c>
      <c r="AK163" s="66">
        <v>649665.02</v>
      </c>
      <c r="AL163" s="63">
        <v>813833.4</v>
      </c>
      <c r="AM163" s="67">
        <v>1517.9</v>
      </c>
      <c r="AN163" s="63">
        <v>0</v>
      </c>
      <c r="AO163" s="66">
        <v>906905.59999999998</v>
      </c>
      <c r="AP163" s="63">
        <v>1156409.99</v>
      </c>
      <c r="AQ163" s="67">
        <v>1709.94</v>
      </c>
      <c r="AR163" s="63">
        <v>0</v>
      </c>
      <c r="AS163" s="66">
        <f t="shared" si="33"/>
        <v>1296229.6270000001</v>
      </c>
      <c r="AT163" s="68"/>
      <c r="AU163" s="69"/>
      <c r="AV163" s="63">
        <v>45</v>
      </c>
      <c r="AW163" s="63">
        <v>48</v>
      </c>
      <c r="AX163" s="63">
        <v>61</v>
      </c>
      <c r="AY163" s="63">
        <v>61</v>
      </c>
      <c r="AZ163" s="63">
        <v>119</v>
      </c>
      <c r="BA163" s="63">
        <v>119</v>
      </c>
      <c r="BB163" s="63"/>
      <c r="BC163" s="63"/>
      <c r="BD163" s="70">
        <f t="shared" si="36"/>
        <v>879306.91</v>
      </c>
      <c r="BE163" s="71">
        <f t="shared" si="34"/>
        <v>257.18</v>
      </c>
      <c r="BF163" s="72">
        <f t="shared" si="42"/>
        <v>520.02</v>
      </c>
      <c r="BG163" s="65">
        <f t="shared" si="35"/>
        <v>898649.96</v>
      </c>
      <c r="BH163" s="73">
        <f t="shared" si="37"/>
        <v>2.2571613000570002E-3</v>
      </c>
      <c r="BI163" s="74">
        <f t="shared" si="38"/>
        <v>2.2571613000569998E-3</v>
      </c>
    </row>
    <row r="164" spans="1:61" ht="15.75" customHeight="1" x14ac:dyDescent="0.25">
      <c r="A164" s="59">
        <v>1</v>
      </c>
      <c r="B164" s="60">
        <v>173</v>
      </c>
      <c r="C164" s="60">
        <v>13</v>
      </c>
      <c r="D164" s="61" t="s">
        <v>85</v>
      </c>
      <c r="E164" s="61" t="s">
        <v>241</v>
      </c>
      <c r="F164" s="62">
        <v>1585</v>
      </c>
      <c r="G164" s="63">
        <v>10</v>
      </c>
      <c r="H164" s="63">
        <v>461098.64</v>
      </c>
      <c r="I164" s="64">
        <v>0</v>
      </c>
      <c r="J164" s="65">
        <v>507208.51</v>
      </c>
      <c r="K164" s="63">
        <v>445749.09</v>
      </c>
      <c r="L164" s="64">
        <v>0</v>
      </c>
      <c r="M164" s="65">
        <v>490324</v>
      </c>
      <c r="N164" s="63">
        <v>452100.12</v>
      </c>
      <c r="O164" s="64">
        <v>0</v>
      </c>
      <c r="P164" s="65">
        <v>497310.13</v>
      </c>
      <c r="Q164" s="63">
        <v>567522.82999999996</v>
      </c>
      <c r="R164" s="64">
        <v>0</v>
      </c>
      <c r="S164" s="65">
        <v>624275.12</v>
      </c>
      <c r="T164" s="63">
        <v>552209.67000000004</v>
      </c>
      <c r="U164" s="64">
        <v>0</v>
      </c>
      <c r="V164" s="66">
        <v>607430.64</v>
      </c>
      <c r="W164" s="63">
        <v>524910.73</v>
      </c>
      <c r="X164" s="64">
        <v>0</v>
      </c>
      <c r="Y164" s="66">
        <v>577401.80000000005</v>
      </c>
      <c r="Z164" s="63">
        <v>568700.37</v>
      </c>
      <c r="AA164" s="67">
        <v>19901.23</v>
      </c>
      <c r="AB164" s="64">
        <v>0</v>
      </c>
      <c r="AC164" s="66">
        <v>725657.95</v>
      </c>
      <c r="AD164" s="63">
        <v>493583.11</v>
      </c>
      <c r="AE164" s="67">
        <v>13875.76</v>
      </c>
      <c r="AF164" s="64">
        <v>0</v>
      </c>
      <c r="AG164" s="66">
        <v>648343.03</v>
      </c>
      <c r="AH164" s="63">
        <v>460514.84</v>
      </c>
      <c r="AI164" s="67">
        <v>21647.87</v>
      </c>
      <c r="AJ164" s="63">
        <v>0</v>
      </c>
      <c r="AK164" s="66">
        <v>626193.84</v>
      </c>
      <c r="AL164" s="63">
        <v>526391.61</v>
      </c>
      <c r="AM164" s="67">
        <v>22784.9</v>
      </c>
      <c r="AN164" s="63">
        <v>0</v>
      </c>
      <c r="AO164" s="66">
        <v>700692.45</v>
      </c>
      <c r="AP164" s="63">
        <v>750292.32</v>
      </c>
      <c r="AQ164" s="67">
        <v>23937.61</v>
      </c>
      <c r="AR164" s="63">
        <v>0</v>
      </c>
      <c r="AS164" s="66">
        <f t="shared" si="33"/>
        <v>945931.12900000007</v>
      </c>
      <c r="AT164" s="68"/>
      <c r="AU164" s="69"/>
      <c r="AV164" s="63">
        <v>557</v>
      </c>
      <c r="AW164" s="63">
        <v>551</v>
      </c>
      <c r="AX164" s="63">
        <v>655</v>
      </c>
      <c r="AY164" s="63">
        <v>670</v>
      </c>
      <c r="AZ164" s="63">
        <v>671</v>
      </c>
      <c r="BA164" s="63">
        <v>671</v>
      </c>
      <c r="BB164" s="63"/>
      <c r="BC164" s="63"/>
      <c r="BD164" s="70">
        <f t="shared" si="36"/>
        <v>729363.68</v>
      </c>
      <c r="BE164" s="71">
        <f t="shared" si="34"/>
        <v>460.17</v>
      </c>
      <c r="BF164" s="72">
        <f t="shared" si="42"/>
        <v>520.02</v>
      </c>
      <c r="BG164" s="65">
        <f t="shared" si="35"/>
        <v>94862.249999999942</v>
      </c>
      <c r="BH164" s="73">
        <f t="shared" si="37"/>
        <v>2.3826785630339545E-4</v>
      </c>
      <c r="BI164" s="74">
        <f t="shared" si="38"/>
        <v>2.3826785630339499E-4</v>
      </c>
    </row>
    <row r="165" spans="1:61" ht="15.75" customHeight="1" x14ac:dyDescent="0.25">
      <c r="A165" s="59">
        <v>1</v>
      </c>
      <c r="B165" s="60">
        <v>175</v>
      </c>
      <c r="C165" s="60">
        <v>18</v>
      </c>
      <c r="D165" s="61" t="s">
        <v>85</v>
      </c>
      <c r="E165" s="61" t="s">
        <v>242</v>
      </c>
      <c r="F165" s="62">
        <v>1498</v>
      </c>
      <c r="G165" s="63">
        <v>10</v>
      </c>
      <c r="H165" s="63">
        <v>506390.64</v>
      </c>
      <c r="I165" s="64">
        <v>9829.81</v>
      </c>
      <c r="J165" s="65">
        <v>546216.91</v>
      </c>
      <c r="K165" s="63">
        <v>554133.18000000005</v>
      </c>
      <c r="L165" s="64">
        <v>10756.57</v>
      </c>
      <c r="M165" s="65">
        <v>597714.28</v>
      </c>
      <c r="N165" s="63">
        <v>468160.05</v>
      </c>
      <c r="O165" s="64">
        <v>22070.45</v>
      </c>
      <c r="P165" s="65">
        <v>490698.56</v>
      </c>
      <c r="Q165" s="63">
        <v>524644.07999999996</v>
      </c>
      <c r="R165" s="64">
        <v>24939.52</v>
      </c>
      <c r="S165" s="65">
        <v>549675.02</v>
      </c>
      <c r="T165" s="63">
        <v>487340.18</v>
      </c>
      <c r="U165" s="64">
        <v>23237.38</v>
      </c>
      <c r="V165" s="66">
        <v>510513.08</v>
      </c>
      <c r="W165" s="63">
        <v>612084.35</v>
      </c>
      <c r="X165" s="64">
        <v>29147.06</v>
      </c>
      <c r="Y165" s="66">
        <v>641231.02</v>
      </c>
      <c r="Z165" s="63">
        <v>769645.14</v>
      </c>
      <c r="AA165" s="67">
        <v>19026.13</v>
      </c>
      <c r="AB165" s="64">
        <v>36649.99</v>
      </c>
      <c r="AC165" s="66">
        <v>960341.03</v>
      </c>
      <c r="AD165" s="63">
        <v>620328.30000000005</v>
      </c>
      <c r="AE165" s="67">
        <v>12539.9</v>
      </c>
      <c r="AF165" s="64">
        <v>18067.830000000002</v>
      </c>
      <c r="AG165" s="66">
        <v>853231.75</v>
      </c>
      <c r="AH165" s="63">
        <v>621173.80000000005</v>
      </c>
      <c r="AI165" s="67">
        <v>23598.1</v>
      </c>
      <c r="AJ165" s="63">
        <v>18039.599999999999</v>
      </c>
      <c r="AK165" s="66">
        <v>867212.98</v>
      </c>
      <c r="AL165" s="63">
        <v>933612.24</v>
      </c>
      <c r="AM165" s="67">
        <v>23039.62</v>
      </c>
      <c r="AN165" s="63">
        <v>27246.01</v>
      </c>
      <c r="AO165" s="66">
        <v>1183206.1599999999</v>
      </c>
      <c r="AP165" s="63">
        <v>1066206.29</v>
      </c>
      <c r="AQ165" s="67">
        <v>20096.93</v>
      </c>
      <c r="AR165" s="63">
        <v>31054.983809000001</v>
      </c>
      <c r="AS165" s="66">
        <f t="shared" si="33"/>
        <v>1358979.5298101001</v>
      </c>
      <c r="AT165" s="68"/>
      <c r="AU165" s="69"/>
      <c r="AV165" s="63">
        <v>799</v>
      </c>
      <c r="AW165" s="63">
        <v>934</v>
      </c>
      <c r="AX165" s="63">
        <v>1049</v>
      </c>
      <c r="AY165" s="63">
        <v>966</v>
      </c>
      <c r="AZ165" s="63">
        <v>1107</v>
      </c>
      <c r="BA165" s="63">
        <v>1119</v>
      </c>
      <c r="BB165" s="63"/>
      <c r="BC165" s="63"/>
      <c r="BD165" s="70">
        <f t="shared" si="36"/>
        <v>1044594.29</v>
      </c>
      <c r="BE165" s="71">
        <f t="shared" si="34"/>
        <v>697.33</v>
      </c>
      <c r="BF165" s="72">
        <f t="shared" si="42"/>
        <v>520.02</v>
      </c>
      <c r="BG165" s="65">
        <f t="shared" si="35"/>
        <v>0</v>
      </c>
      <c r="BH165" s="73">
        <f t="shared" si="37"/>
        <v>0</v>
      </c>
      <c r="BI165" s="74">
        <f t="shared" si="38"/>
        <v>0</v>
      </c>
    </row>
    <row r="166" spans="1:61" ht="15.75" customHeight="1" x14ac:dyDescent="0.25">
      <c r="A166" s="59">
        <v>1</v>
      </c>
      <c r="B166" s="60">
        <v>176</v>
      </c>
      <c r="C166" s="60">
        <v>7</v>
      </c>
      <c r="D166" s="61" t="s">
        <v>85</v>
      </c>
      <c r="E166" s="61" t="s">
        <v>243</v>
      </c>
      <c r="F166" s="62">
        <v>2367</v>
      </c>
      <c r="G166" s="63">
        <v>10</v>
      </c>
      <c r="H166" s="63">
        <v>267221.51</v>
      </c>
      <c r="I166" s="64">
        <v>19596.310000000001</v>
      </c>
      <c r="J166" s="65">
        <v>272387.71999999997</v>
      </c>
      <c r="K166" s="63">
        <v>236436.82</v>
      </c>
      <c r="L166" s="64">
        <v>17338.77</v>
      </c>
      <c r="M166" s="65">
        <v>241007.86</v>
      </c>
      <c r="N166" s="63">
        <v>185128.67</v>
      </c>
      <c r="O166" s="64">
        <v>13576.08</v>
      </c>
      <c r="P166" s="65">
        <v>188707.85</v>
      </c>
      <c r="Q166" s="63">
        <v>217502.41</v>
      </c>
      <c r="R166" s="64">
        <v>16183.33</v>
      </c>
      <c r="S166" s="65">
        <v>221450.99</v>
      </c>
      <c r="T166" s="63">
        <v>127145.83</v>
      </c>
      <c r="U166" s="64">
        <v>9629.81</v>
      </c>
      <c r="V166" s="66">
        <v>129267.62</v>
      </c>
      <c r="W166" s="63">
        <v>235026.81</v>
      </c>
      <c r="X166" s="64">
        <v>17409.46</v>
      </c>
      <c r="Y166" s="66">
        <v>239379.09</v>
      </c>
      <c r="Z166" s="63">
        <v>281960.14</v>
      </c>
      <c r="AA166" s="67">
        <v>944.65</v>
      </c>
      <c r="AB166" s="64">
        <v>20886</v>
      </c>
      <c r="AC166" s="66">
        <v>287181.55</v>
      </c>
      <c r="AD166" s="63">
        <v>273299.46999999997</v>
      </c>
      <c r="AE166" s="67">
        <v>0</v>
      </c>
      <c r="AF166" s="64">
        <v>20250.72</v>
      </c>
      <c r="AG166" s="66">
        <v>278353.63</v>
      </c>
      <c r="AH166" s="63">
        <v>266717.40999999997</v>
      </c>
      <c r="AI166" s="67">
        <v>82.5</v>
      </c>
      <c r="AJ166" s="63">
        <v>18959.240000000002</v>
      </c>
      <c r="AK166" s="66">
        <v>273319.2</v>
      </c>
      <c r="AL166" s="63">
        <v>309140.71999999997</v>
      </c>
      <c r="AM166" s="67">
        <v>86</v>
      </c>
      <c r="AN166" s="63">
        <v>23071.15</v>
      </c>
      <c r="AO166" s="66">
        <v>316771.84999999998</v>
      </c>
      <c r="AP166" s="63">
        <v>502612.97</v>
      </c>
      <c r="AQ166" s="67">
        <v>317.43</v>
      </c>
      <c r="AR166" s="63">
        <v>37383.456174999999</v>
      </c>
      <c r="AS166" s="66">
        <f t="shared" si="33"/>
        <v>515345.07620750001</v>
      </c>
      <c r="AT166" s="68"/>
      <c r="AU166" s="69"/>
      <c r="AV166" s="63">
        <v>0</v>
      </c>
      <c r="AW166" s="63">
        <v>0</v>
      </c>
      <c r="AX166" s="63">
        <v>4</v>
      </c>
      <c r="AY166" s="63">
        <v>10</v>
      </c>
      <c r="AZ166" s="63">
        <v>18</v>
      </c>
      <c r="BA166" s="63">
        <v>18</v>
      </c>
      <c r="BB166" s="63"/>
      <c r="BC166" s="63"/>
      <c r="BD166" s="70">
        <f t="shared" si="36"/>
        <v>334194.26</v>
      </c>
      <c r="BE166" s="71">
        <f t="shared" si="34"/>
        <v>141.19</v>
      </c>
      <c r="BF166" s="72">
        <f t="shared" si="42"/>
        <v>520.02</v>
      </c>
      <c r="BG166" s="65">
        <f t="shared" si="35"/>
        <v>896690.61</v>
      </c>
      <c r="BH166" s="73">
        <f t="shared" si="37"/>
        <v>2.2522399522685171E-3</v>
      </c>
      <c r="BI166" s="74">
        <f t="shared" si="38"/>
        <v>2.2522399522685202E-3</v>
      </c>
    </row>
    <row r="167" spans="1:61" ht="15.75" customHeight="1" x14ac:dyDescent="0.25">
      <c r="A167" s="59">
        <v>1</v>
      </c>
      <c r="B167" s="60">
        <v>177</v>
      </c>
      <c r="C167" s="60">
        <v>11</v>
      </c>
      <c r="D167" s="61" t="s">
        <v>85</v>
      </c>
      <c r="E167" s="61" t="s">
        <v>244</v>
      </c>
      <c r="F167" s="62">
        <v>2605</v>
      </c>
      <c r="G167" s="63">
        <v>10</v>
      </c>
      <c r="H167" s="63">
        <v>249998.49</v>
      </c>
      <c r="I167" s="64">
        <v>33800.18</v>
      </c>
      <c r="J167" s="65">
        <v>237818.15</v>
      </c>
      <c r="K167" s="63">
        <v>205650.06</v>
      </c>
      <c r="L167" s="64">
        <v>30484.53</v>
      </c>
      <c r="M167" s="65">
        <v>192682.08</v>
      </c>
      <c r="N167" s="63">
        <v>180940.25</v>
      </c>
      <c r="O167" s="64">
        <v>16284.69</v>
      </c>
      <c r="P167" s="65">
        <v>181121.11</v>
      </c>
      <c r="Q167" s="63">
        <v>230904.87</v>
      </c>
      <c r="R167" s="64">
        <v>21313.52</v>
      </c>
      <c r="S167" s="65">
        <v>230550.48</v>
      </c>
      <c r="T167" s="63">
        <v>214749.43</v>
      </c>
      <c r="U167" s="64">
        <v>20079.48</v>
      </c>
      <c r="V167" s="66">
        <v>214136.94</v>
      </c>
      <c r="W167" s="63">
        <v>279349.93</v>
      </c>
      <c r="X167" s="64">
        <v>25395.51</v>
      </c>
      <c r="Y167" s="66">
        <v>279349.84999999998</v>
      </c>
      <c r="Z167" s="63">
        <v>378956.7</v>
      </c>
      <c r="AA167" s="67">
        <v>1052.6600000000001</v>
      </c>
      <c r="AB167" s="64">
        <v>34450.69</v>
      </c>
      <c r="AC167" s="66">
        <v>378956.62</v>
      </c>
      <c r="AD167" s="63">
        <v>378308.41</v>
      </c>
      <c r="AE167" s="67">
        <v>2860.31</v>
      </c>
      <c r="AF167" s="64">
        <v>33209.300000000003</v>
      </c>
      <c r="AG167" s="66">
        <v>381061.53</v>
      </c>
      <c r="AH167" s="63">
        <v>314278.63</v>
      </c>
      <c r="AI167" s="67">
        <v>1436.29</v>
      </c>
      <c r="AJ167" s="63">
        <v>28572.62</v>
      </c>
      <c r="AK167" s="66">
        <v>319266.46999999997</v>
      </c>
      <c r="AL167" s="63">
        <v>457548.74</v>
      </c>
      <c r="AM167" s="67">
        <v>461.21</v>
      </c>
      <c r="AN167" s="63">
        <v>42748.6</v>
      </c>
      <c r="AO167" s="66">
        <v>460371.67</v>
      </c>
      <c r="AP167" s="63">
        <v>625254.97</v>
      </c>
      <c r="AQ167" s="67">
        <v>196.89</v>
      </c>
      <c r="AR167" s="63">
        <v>56363.864758999996</v>
      </c>
      <c r="AS167" s="66">
        <f t="shared" si="33"/>
        <v>630162.38476510008</v>
      </c>
      <c r="AT167" s="68"/>
      <c r="AU167" s="69"/>
      <c r="AV167" s="63">
        <v>0</v>
      </c>
      <c r="AW167" s="63">
        <v>21</v>
      </c>
      <c r="AX167" s="63">
        <v>30</v>
      </c>
      <c r="AY167" s="63">
        <v>21</v>
      </c>
      <c r="AZ167" s="63">
        <v>21</v>
      </c>
      <c r="BA167" s="63">
        <v>21</v>
      </c>
      <c r="BB167" s="63"/>
      <c r="BC167" s="63"/>
      <c r="BD167" s="70">
        <f t="shared" si="36"/>
        <v>433963.73</v>
      </c>
      <c r="BE167" s="71">
        <f t="shared" si="34"/>
        <v>166.59</v>
      </c>
      <c r="BF167" s="72">
        <f t="shared" si="42"/>
        <v>520.02</v>
      </c>
      <c r="BG167" s="65">
        <f t="shared" si="35"/>
        <v>920685.14999999991</v>
      </c>
      <c r="BH167" s="73">
        <f t="shared" si="37"/>
        <v>2.3125076310215095E-3</v>
      </c>
      <c r="BI167" s="74">
        <f t="shared" si="38"/>
        <v>2.3125076310215099E-3</v>
      </c>
    </row>
    <row r="168" spans="1:61" ht="15.75" customHeight="1" x14ac:dyDescent="0.25">
      <c r="A168" s="59">
        <v>1</v>
      </c>
      <c r="B168" s="60">
        <v>178</v>
      </c>
      <c r="C168" s="60">
        <v>9</v>
      </c>
      <c r="D168" s="61" t="s">
        <v>85</v>
      </c>
      <c r="E168" s="61" t="s">
        <v>245</v>
      </c>
      <c r="F168" s="62">
        <v>780</v>
      </c>
      <c r="G168" s="63">
        <v>10</v>
      </c>
      <c r="H168" s="63">
        <v>183970.79</v>
      </c>
      <c r="I168" s="64">
        <v>0</v>
      </c>
      <c r="J168" s="65">
        <v>202367.87</v>
      </c>
      <c r="K168" s="63">
        <v>213602.87</v>
      </c>
      <c r="L168" s="64">
        <v>0</v>
      </c>
      <c r="M168" s="65">
        <v>234963.16</v>
      </c>
      <c r="N168" s="63">
        <v>169026.12</v>
      </c>
      <c r="O168" s="64">
        <v>0</v>
      </c>
      <c r="P168" s="65">
        <v>185928.73</v>
      </c>
      <c r="Q168" s="63">
        <v>162284.32999999999</v>
      </c>
      <c r="R168" s="64">
        <v>0</v>
      </c>
      <c r="S168" s="65">
        <v>178512.76</v>
      </c>
      <c r="T168" s="63">
        <v>168502.21</v>
      </c>
      <c r="U168" s="64">
        <v>0</v>
      </c>
      <c r="V168" s="66">
        <v>185352.43</v>
      </c>
      <c r="W168" s="63">
        <v>168282.07</v>
      </c>
      <c r="X168" s="64">
        <v>0</v>
      </c>
      <c r="Y168" s="66">
        <v>185110.27</v>
      </c>
      <c r="Z168" s="63">
        <v>274405.21000000002</v>
      </c>
      <c r="AA168" s="67">
        <v>36165.129999999997</v>
      </c>
      <c r="AB168" s="64">
        <v>0</v>
      </c>
      <c r="AC168" s="66">
        <v>737497.1</v>
      </c>
      <c r="AD168" s="63">
        <v>231714.28</v>
      </c>
      <c r="AE168" s="67">
        <v>49188.33</v>
      </c>
      <c r="AF168" s="64">
        <v>0</v>
      </c>
      <c r="AG168" s="66">
        <v>677525.51</v>
      </c>
      <c r="AH168" s="63">
        <v>237000.1</v>
      </c>
      <c r="AI168" s="67">
        <v>70123.48</v>
      </c>
      <c r="AJ168" s="63">
        <v>0</v>
      </c>
      <c r="AK168" s="66">
        <v>690313.23</v>
      </c>
      <c r="AL168" s="63">
        <v>320495.2</v>
      </c>
      <c r="AM168" s="67">
        <v>71951.14</v>
      </c>
      <c r="AN168" s="63">
        <v>0</v>
      </c>
      <c r="AO168" s="66">
        <v>778833.47</v>
      </c>
      <c r="AP168" s="63">
        <v>419027.76</v>
      </c>
      <c r="AQ168" s="67">
        <v>82100.86</v>
      </c>
      <c r="AR168" s="63">
        <v>0</v>
      </c>
      <c r="AS168" s="66">
        <f t="shared" si="33"/>
        <v>888307.22200000007</v>
      </c>
      <c r="AT168" s="68"/>
      <c r="AU168" s="69"/>
      <c r="AV168" s="63">
        <v>2171</v>
      </c>
      <c r="AW168" s="63">
        <v>2177</v>
      </c>
      <c r="AX168" s="63">
        <v>2314</v>
      </c>
      <c r="AY168" s="63">
        <v>2308</v>
      </c>
      <c r="AZ168" s="63">
        <v>2364</v>
      </c>
      <c r="BA168" s="63">
        <v>2364</v>
      </c>
      <c r="BB168" s="63"/>
      <c r="BC168" s="63"/>
      <c r="BD168" s="70">
        <f t="shared" si="36"/>
        <v>754495.31</v>
      </c>
      <c r="BE168" s="71">
        <f t="shared" si="34"/>
        <v>967.3</v>
      </c>
      <c r="BF168" s="72">
        <f t="shared" si="42"/>
        <v>520.02</v>
      </c>
      <c r="BG168" s="65">
        <f t="shared" si="35"/>
        <v>0</v>
      </c>
      <c r="BH168" s="73">
        <f t="shared" si="37"/>
        <v>0</v>
      </c>
      <c r="BI168" s="74">
        <f t="shared" si="38"/>
        <v>0</v>
      </c>
    </row>
    <row r="169" spans="1:61" ht="15.75" customHeight="1" x14ac:dyDescent="0.25">
      <c r="A169" s="59">
        <v>1</v>
      </c>
      <c r="B169" s="60">
        <v>179</v>
      </c>
      <c r="C169" s="60">
        <v>4</v>
      </c>
      <c r="D169" s="61" t="s">
        <v>89</v>
      </c>
      <c r="E169" s="61" t="s">
        <v>246</v>
      </c>
      <c r="F169" s="62">
        <v>49377</v>
      </c>
      <c r="G169" s="63">
        <v>15</v>
      </c>
      <c r="H169" s="63">
        <v>21802551.390000001</v>
      </c>
      <c r="I169" s="64">
        <v>2329754.81</v>
      </c>
      <c r="J169" s="65">
        <v>22393716.07</v>
      </c>
      <c r="K169" s="63">
        <v>22119254.809999999</v>
      </c>
      <c r="L169" s="64">
        <v>2364950.02</v>
      </c>
      <c r="M169" s="65">
        <v>22717450.52</v>
      </c>
      <c r="N169" s="63">
        <v>19901442.5</v>
      </c>
      <c r="O169" s="64">
        <v>2419561.59</v>
      </c>
      <c r="P169" s="65">
        <v>20104163.039999999</v>
      </c>
      <c r="Q169" s="63">
        <v>22896660.640000001</v>
      </c>
      <c r="R169" s="64">
        <v>2794256.41</v>
      </c>
      <c r="S169" s="65">
        <v>23117764.870000001</v>
      </c>
      <c r="T169" s="63">
        <v>20785748.440000001</v>
      </c>
      <c r="U169" s="64">
        <v>2539508.73</v>
      </c>
      <c r="V169" s="66">
        <v>20983175.670000002</v>
      </c>
      <c r="W169" s="63">
        <v>21846221.98</v>
      </c>
      <c r="X169" s="64">
        <v>2340672.3199999998</v>
      </c>
      <c r="Y169" s="66">
        <v>22431382.109999999</v>
      </c>
      <c r="Z169" s="63">
        <v>24136603.879999999</v>
      </c>
      <c r="AA169" s="67">
        <v>72579.820000000007</v>
      </c>
      <c r="AB169" s="64">
        <v>2586070.9700000002</v>
      </c>
      <c r="AC169" s="66">
        <v>24780464.289999999</v>
      </c>
      <c r="AD169" s="63">
        <v>23951735.800000001</v>
      </c>
      <c r="AE169" s="67">
        <v>21470.23</v>
      </c>
      <c r="AF169" s="64">
        <v>2587563.0699999998</v>
      </c>
      <c r="AG169" s="66">
        <v>24619660.32</v>
      </c>
      <c r="AH169" s="63">
        <v>21423942.02</v>
      </c>
      <c r="AI169" s="67">
        <v>21210.06</v>
      </c>
      <c r="AJ169" s="63">
        <v>2295341.35</v>
      </c>
      <c r="AK169" s="66">
        <v>22062559.52</v>
      </c>
      <c r="AL169" s="63">
        <v>25227916.75</v>
      </c>
      <c r="AM169" s="67">
        <v>21166.42</v>
      </c>
      <c r="AN169" s="63">
        <v>2083038.13</v>
      </c>
      <c r="AO169" s="66">
        <v>26694837.210000001</v>
      </c>
      <c r="AP169" s="63">
        <v>33136847.390000001</v>
      </c>
      <c r="AQ169" s="67">
        <v>20519.21</v>
      </c>
      <c r="AR169" s="63">
        <v>2736068.9386490001</v>
      </c>
      <c r="AS169" s="66">
        <f t="shared" si="33"/>
        <v>35066192.47355365</v>
      </c>
      <c r="AT169" s="68"/>
      <c r="AU169" s="69"/>
      <c r="AV169" s="63">
        <v>353</v>
      </c>
      <c r="AW169" s="63">
        <v>330</v>
      </c>
      <c r="AX169" s="63">
        <v>389</v>
      </c>
      <c r="AY169" s="63">
        <v>448</v>
      </c>
      <c r="AZ169" s="63">
        <v>563</v>
      </c>
      <c r="BA169" s="63">
        <v>568</v>
      </c>
      <c r="BB169" s="63"/>
      <c r="BC169" s="63"/>
      <c r="BD169" s="70">
        <f t="shared" si="36"/>
        <v>26644742.760000002</v>
      </c>
      <c r="BE169" s="71">
        <f t="shared" si="34"/>
        <v>539.62</v>
      </c>
      <c r="BF169" s="72">
        <f t="shared" ref="BF169:BF171" si="43">+$BJ$601</f>
        <v>508.08</v>
      </c>
      <c r="BG169" s="65">
        <f t="shared" si="35"/>
        <v>0</v>
      </c>
      <c r="BH169" s="73">
        <f t="shared" si="37"/>
        <v>0</v>
      </c>
      <c r="BI169" s="74">
        <f t="shared" si="38"/>
        <v>0</v>
      </c>
    </row>
    <row r="170" spans="1:61" ht="15.75" customHeight="1" x14ac:dyDescent="0.25">
      <c r="A170" s="59">
        <v>1</v>
      </c>
      <c r="B170" s="60">
        <v>180</v>
      </c>
      <c r="C170" s="60">
        <v>8</v>
      </c>
      <c r="D170" s="61" t="s">
        <v>89</v>
      </c>
      <c r="E170" s="61" t="s">
        <v>247</v>
      </c>
      <c r="F170" s="62">
        <v>10202</v>
      </c>
      <c r="G170" s="63">
        <v>12</v>
      </c>
      <c r="H170" s="63">
        <v>4912405.45</v>
      </c>
      <c r="I170" s="64">
        <v>0</v>
      </c>
      <c r="J170" s="65">
        <v>5501894.0999999996</v>
      </c>
      <c r="K170" s="63">
        <v>4978474.78</v>
      </c>
      <c r="L170" s="64">
        <v>0</v>
      </c>
      <c r="M170" s="65">
        <v>5575891.75</v>
      </c>
      <c r="N170" s="63">
        <v>4642531.1900000004</v>
      </c>
      <c r="O170" s="64">
        <v>0</v>
      </c>
      <c r="P170" s="65">
        <v>5199634.9400000004</v>
      </c>
      <c r="Q170" s="63">
        <v>5842220.0599999996</v>
      </c>
      <c r="R170" s="64">
        <v>0</v>
      </c>
      <c r="S170" s="65">
        <v>6543286.46</v>
      </c>
      <c r="T170" s="63">
        <v>4871797.71</v>
      </c>
      <c r="U170" s="64">
        <v>0</v>
      </c>
      <c r="V170" s="66">
        <v>5456413.4400000004</v>
      </c>
      <c r="W170" s="63">
        <v>5645984.5499999998</v>
      </c>
      <c r="X170" s="64">
        <v>0</v>
      </c>
      <c r="Y170" s="66">
        <v>6323502.7000000002</v>
      </c>
      <c r="Z170" s="63">
        <v>5960555.1600000001</v>
      </c>
      <c r="AA170" s="67">
        <v>43519.58</v>
      </c>
      <c r="AB170" s="64">
        <v>0</v>
      </c>
      <c r="AC170" s="66">
        <v>6685499.1299999999</v>
      </c>
      <c r="AD170" s="63">
        <v>5802439.9299999997</v>
      </c>
      <c r="AE170" s="67">
        <v>15738.12</v>
      </c>
      <c r="AF170" s="64">
        <v>0</v>
      </c>
      <c r="AG170" s="66">
        <v>6544430.7300000004</v>
      </c>
      <c r="AH170" s="63">
        <v>5339039.99</v>
      </c>
      <c r="AI170" s="67">
        <v>20492.75</v>
      </c>
      <c r="AJ170" s="63">
        <v>0</v>
      </c>
      <c r="AK170" s="66">
        <v>6082530.4299999997</v>
      </c>
      <c r="AL170" s="63">
        <v>6654311.4199999999</v>
      </c>
      <c r="AM170" s="67">
        <v>24112.53</v>
      </c>
      <c r="AN170" s="63">
        <v>0</v>
      </c>
      <c r="AO170" s="66">
        <v>7560276.2699999996</v>
      </c>
      <c r="AP170" s="63">
        <v>8373708.21</v>
      </c>
      <c r="AQ170" s="67">
        <v>41708.050000000003</v>
      </c>
      <c r="AR170" s="63">
        <v>0</v>
      </c>
      <c r="AS170" s="66">
        <f t="shared" si="33"/>
        <v>9492155.3216000013</v>
      </c>
      <c r="AT170" s="68"/>
      <c r="AU170" s="69"/>
      <c r="AV170" s="63">
        <v>262</v>
      </c>
      <c r="AW170" s="63">
        <v>284</v>
      </c>
      <c r="AX170" s="63">
        <v>564</v>
      </c>
      <c r="AY170" s="63">
        <v>603</v>
      </c>
      <c r="AZ170" s="63">
        <v>719</v>
      </c>
      <c r="BA170" s="63">
        <v>717</v>
      </c>
      <c r="BB170" s="63"/>
      <c r="BC170" s="63"/>
      <c r="BD170" s="70">
        <f t="shared" si="36"/>
        <v>7272978.3799999999</v>
      </c>
      <c r="BE170" s="71">
        <f t="shared" si="34"/>
        <v>712.9</v>
      </c>
      <c r="BF170" s="72">
        <f t="shared" si="43"/>
        <v>508.08</v>
      </c>
      <c r="BG170" s="65">
        <f t="shared" si="35"/>
        <v>0</v>
      </c>
      <c r="BH170" s="73">
        <f t="shared" si="37"/>
        <v>0</v>
      </c>
      <c r="BI170" s="74">
        <f t="shared" si="38"/>
        <v>0</v>
      </c>
    </row>
    <row r="171" spans="1:61" ht="15.75" customHeight="1" x14ac:dyDescent="0.25">
      <c r="A171" s="59">
        <v>1</v>
      </c>
      <c r="B171" s="60">
        <v>181</v>
      </c>
      <c r="C171" s="60">
        <v>17</v>
      </c>
      <c r="D171" s="61" t="s">
        <v>89</v>
      </c>
      <c r="E171" s="61" t="s">
        <v>248</v>
      </c>
      <c r="F171" s="62">
        <v>37794</v>
      </c>
      <c r="G171" s="63">
        <v>15</v>
      </c>
      <c r="H171" s="63">
        <v>9611220.5999999996</v>
      </c>
      <c r="I171" s="64">
        <v>1019473.08</v>
      </c>
      <c r="J171" s="65">
        <v>9880509.6400000006</v>
      </c>
      <c r="K171" s="63">
        <v>9772047.1300000008</v>
      </c>
      <c r="L171" s="64">
        <v>1036532.13</v>
      </c>
      <c r="M171" s="65">
        <v>10045842.25</v>
      </c>
      <c r="N171" s="63">
        <v>8563776.4000000004</v>
      </c>
      <c r="O171" s="64">
        <v>908374.52</v>
      </c>
      <c r="P171" s="65">
        <v>8803712.1600000001</v>
      </c>
      <c r="Q171" s="63">
        <v>9389973.3200000003</v>
      </c>
      <c r="R171" s="64">
        <v>1007801.41</v>
      </c>
      <c r="S171" s="65">
        <v>9639497.6999999993</v>
      </c>
      <c r="T171" s="63">
        <v>8720232.2200000007</v>
      </c>
      <c r="U171" s="64">
        <v>938468.21</v>
      </c>
      <c r="V171" s="66">
        <v>8949028.6199999992</v>
      </c>
      <c r="W171" s="63">
        <v>10708883.960000001</v>
      </c>
      <c r="X171" s="64">
        <v>1147382.56</v>
      </c>
      <c r="Y171" s="66">
        <v>10995726.609999999</v>
      </c>
      <c r="Z171" s="63">
        <v>12345573.76</v>
      </c>
      <c r="AA171" s="67">
        <v>316709.61</v>
      </c>
      <c r="AB171" s="64">
        <v>1322742.5</v>
      </c>
      <c r="AC171" s="66">
        <v>14095993.710000001</v>
      </c>
      <c r="AD171" s="63">
        <v>12085156.439999999</v>
      </c>
      <c r="AE171" s="67">
        <v>167831.73</v>
      </c>
      <c r="AF171" s="64">
        <v>1317746.6399999999</v>
      </c>
      <c r="AG171" s="66">
        <v>14098702.52</v>
      </c>
      <c r="AH171" s="63">
        <v>10703300.529999999</v>
      </c>
      <c r="AI171" s="67">
        <v>216898.83</v>
      </c>
      <c r="AJ171" s="63">
        <v>1166049.8700000001</v>
      </c>
      <c r="AK171" s="66">
        <v>12706807.939999999</v>
      </c>
      <c r="AL171" s="63">
        <v>13080446.560000001</v>
      </c>
      <c r="AM171" s="67">
        <v>216348.68</v>
      </c>
      <c r="AN171" s="63">
        <v>1389128.69</v>
      </c>
      <c r="AO171" s="66">
        <v>15322443.91</v>
      </c>
      <c r="AP171" s="63">
        <v>18735604.32</v>
      </c>
      <c r="AQ171" s="67">
        <v>235613.83</v>
      </c>
      <c r="AR171" s="63">
        <v>2000420.4709290001</v>
      </c>
      <c r="AS171" s="66">
        <f t="shared" si="33"/>
        <v>21581239.133931648</v>
      </c>
      <c r="AT171" s="68"/>
      <c r="AU171" s="69"/>
      <c r="AV171" s="63">
        <v>7792</v>
      </c>
      <c r="AW171" s="63">
        <v>8339</v>
      </c>
      <c r="AX171" s="63">
        <v>8685</v>
      </c>
      <c r="AY171" s="63">
        <v>9287</v>
      </c>
      <c r="AZ171" s="63">
        <v>11386</v>
      </c>
      <c r="BA171" s="63">
        <v>11381</v>
      </c>
      <c r="BB171" s="63"/>
      <c r="BC171" s="63"/>
      <c r="BD171" s="70">
        <f t="shared" si="36"/>
        <v>15561037.439999999</v>
      </c>
      <c r="BE171" s="71">
        <f t="shared" si="34"/>
        <v>411.73</v>
      </c>
      <c r="BF171" s="72">
        <f t="shared" si="43"/>
        <v>508.08</v>
      </c>
      <c r="BG171" s="65">
        <f t="shared" si="35"/>
        <v>3641451.8999999985</v>
      </c>
      <c r="BH171" s="73">
        <f t="shared" si="37"/>
        <v>9.1463246765170168E-3</v>
      </c>
      <c r="BI171" s="74">
        <f t="shared" si="38"/>
        <v>9.1463246765170203E-3</v>
      </c>
    </row>
    <row r="172" spans="1:61" ht="15.75" customHeight="1" x14ac:dyDescent="0.25">
      <c r="A172" s="59">
        <v>1</v>
      </c>
      <c r="B172" s="60">
        <v>183</v>
      </c>
      <c r="C172" s="60">
        <v>15</v>
      </c>
      <c r="D172" s="61" t="s">
        <v>85</v>
      </c>
      <c r="E172" s="61" t="s">
        <v>249</v>
      </c>
      <c r="F172" s="62">
        <v>272</v>
      </c>
      <c r="G172" s="63">
        <v>10</v>
      </c>
      <c r="H172" s="63">
        <v>23160.99</v>
      </c>
      <c r="I172" s="64">
        <v>2373.7199999999998</v>
      </c>
      <c r="J172" s="65">
        <v>22866</v>
      </c>
      <c r="K172" s="63">
        <v>17770.560000000001</v>
      </c>
      <c r="L172" s="64">
        <v>2087.9499999999998</v>
      </c>
      <c r="M172" s="65">
        <v>17250.88</v>
      </c>
      <c r="N172" s="63">
        <v>27375.55</v>
      </c>
      <c r="O172" s="64">
        <v>1290.57</v>
      </c>
      <c r="P172" s="65">
        <v>28693.48</v>
      </c>
      <c r="Q172" s="63">
        <v>34170.69</v>
      </c>
      <c r="R172" s="64">
        <v>1643.97</v>
      </c>
      <c r="S172" s="65">
        <v>35779.39</v>
      </c>
      <c r="T172" s="63">
        <v>33389.300000000003</v>
      </c>
      <c r="U172" s="64">
        <v>1647.8</v>
      </c>
      <c r="V172" s="66">
        <v>34915.65</v>
      </c>
      <c r="W172" s="63">
        <v>95598.03</v>
      </c>
      <c r="X172" s="64">
        <v>4552.3100000000004</v>
      </c>
      <c r="Y172" s="66">
        <v>100150.29</v>
      </c>
      <c r="Z172" s="63">
        <v>67215.92</v>
      </c>
      <c r="AA172" s="67">
        <v>775.26</v>
      </c>
      <c r="AB172" s="64">
        <v>3200.78</v>
      </c>
      <c r="AC172" s="66">
        <v>75257.67</v>
      </c>
      <c r="AD172" s="63">
        <v>62836.160000000003</v>
      </c>
      <c r="AE172" s="67">
        <v>390.49</v>
      </c>
      <c r="AF172" s="64">
        <v>2898.63</v>
      </c>
      <c r="AG172" s="66">
        <v>69881.600000000006</v>
      </c>
      <c r="AH172" s="63">
        <v>48542.67</v>
      </c>
      <c r="AI172" s="67">
        <v>679.86</v>
      </c>
      <c r="AJ172" s="63">
        <v>2311.56</v>
      </c>
      <c r="AK172" s="66">
        <v>55800.18</v>
      </c>
      <c r="AL172" s="63">
        <v>47769.82</v>
      </c>
      <c r="AM172" s="67">
        <v>577.17999999999995</v>
      </c>
      <c r="AN172" s="63">
        <v>2380.56</v>
      </c>
      <c r="AO172" s="66">
        <v>54987.09</v>
      </c>
      <c r="AP172" s="63">
        <v>97937.86</v>
      </c>
      <c r="AQ172" s="67">
        <v>546.86</v>
      </c>
      <c r="AR172" s="63">
        <v>4603.3430369999996</v>
      </c>
      <c r="AS172" s="66">
        <f t="shared" si="33"/>
        <v>108855.0506593</v>
      </c>
      <c r="AT172" s="68"/>
      <c r="AU172" s="69"/>
      <c r="AV172" s="63">
        <v>26</v>
      </c>
      <c r="AW172" s="63">
        <v>20</v>
      </c>
      <c r="AX172" s="63">
        <v>26</v>
      </c>
      <c r="AY172" s="63">
        <v>26</v>
      </c>
      <c r="AZ172" s="63">
        <v>31</v>
      </c>
      <c r="BA172" s="63">
        <v>31</v>
      </c>
      <c r="BB172" s="63"/>
      <c r="BC172" s="63"/>
      <c r="BD172" s="70">
        <f t="shared" si="36"/>
        <v>72956.320000000007</v>
      </c>
      <c r="BE172" s="71">
        <f t="shared" si="34"/>
        <v>268.22000000000003</v>
      </c>
      <c r="BF172" s="72">
        <f t="shared" ref="BF172:BF175" si="44">+$BJ$600</f>
        <v>520.02</v>
      </c>
      <c r="BG172" s="65">
        <f t="shared" si="35"/>
        <v>68489.599999999991</v>
      </c>
      <c r="BH172" s="73">
        <f t="shared" si="37"/>
        <v>1.7202701992707363E-4</v>
      </c>
      <c r="BI172" s="74">
        <f t="shared" si="38"/>
        <v>1.7202701992707401E-4</v>
      </c>
    </row>
    <row r="173" spans="1:61" ht="15.75" customHeight="1" x14ac:dyDescent="0.25">
      <c r="A173" s="59">
        <v>1</v>
      </c>
      <c r="B173" s="60">
        <v>184</v>
      </c>
      <c r="C173" s="60">
        <v>15</v>
      </c>
      <c r="D173" s="61" t="s">
        <v>85</v>
      </c>
      <c r="E173" s="61" t="s">
        <v>250</v>
      </c>
      <c r="F173" s="62">
        <v>2650</v>
      </c>
      <c r="G173" s="63">
        <v>10</v>
      </c>
      <c r="H173" s="63">
        <v>51348.92</v>
      </c>
      <c r="I173" s="64">
        <v>2418.37</v>
      </c>
      <c r="J173" s="65">
        <v>53823.61</v>
      </c>
      <c r="K173" s="63">
        <v>52343.41</v>
      </c>
      <c r="L173" s="64">
        <v>2465.89</v>
      </c>
      <c r="M173" s="65">
        <v>54865.26</v>
      </c>
      <c r="N173" s="63">
        <v>38040.639999999999</v>
      </c>
      <c r="O173" s="64">
        <v>1096.9100000000001</v>
      </c>
      <c r="P173" s="65">
        <v>40638.1</v>
      </c>
      <c r="Q173" s="63">
        <v>60916.6</v>
      </c>
      <c r="R173" s="64">
        <v>1844.08</v>
      </c>
      <c r="S173" s="65">
        <v>64979.77</v>
      </c>
      <c r="T173" s="63">
        <v>17925.55</v>
      </c>
      <c r="U173" s="64">
        <v>601.54</v>
      </c>
      <c r="V173" s="66">
        <v>19056.41</v>
      </c>
      <c r="W173" s="63">
        <v>48257.34</v>
      </c>
      <c r="X173" s="64">
        <v>1405.57</v>
      </c>
      <c r="Y173" s="66">
        <v>51536.95</v>
      </c>
      <c r="Z173" s="63">
        <v>56664.56</v>
      </c>
      <c r="AA173" s="67">
        <v>530.44000000000005</v>
      </c>
      <c r="AB173" s="64">
        <v>1650.44</v>
      </c>
      <c r="AC173" s="66">
        <v>64311.9</v>
      </c>
      <c r="AD173" s="63">
        <v>81729.55</v>
      </c>
      <c r="AE173" s="67">
        <v>540.76</v>
      </c>
      <c r="AF173" s="64">
        <v>2481.92</v>
      </c>
      <c r="AG173" s="66">
        <v>90081.43</v>
      </c>
      <c r="AH173" s="63">
        <v>78459.08</v>
      </c>
      <c r="AI173" s="67">
        <v>699.79</v>
      </c>
      <c r="AJ173" s="63">
        <v>2283.33</v>
      </c>
      <c r="AK173" s="66">
        <v>91126.29</v>
      </c>
      <c r="AL173" s="63">
        <v>85184.13</v>
      </c>
      <c r="AM173" s="67">
        <v>430.62</v>
      </c>
      <c r="AN173" s="63">
        <v>2631.96</v>
      </c>
      <c r="AO173" s="66">
        <v>98436.44</v>
      </c>
      <c r="AP173" s="63">
        <v>166834.66</v>
      </c>
      <c r="AQ173" s="67">
        <v>995.48</v>
      </c>
      <c r="AR173" s="63">
        <v>4854.6543659999998</v>
      </c>
      <c r="AS173" s="66">
        <f t="shared" si="33"/>
        <v>186937.43819740001</v>
      </c>
      <c r="AT173" s="68"/>
      <c r="AU173" s="69"/>
      <c r="AV173" s="63">
        <v>20</v>
      </c>
      <c r="AW173" s="63">
        <v>16</v>
      </c>
      <c r="AX173" s="63">
        <v>37</v>
      </c>
      <c r="AY173" s="63">
        <v>37</v>
      </c>
      <c r="AZ173" s="63">
        <v>45</v>
      </c>
      <c r="BA173" s="63">
        <v>45</v>
      </c>
      <c r="BB173" s="63"/>
      <c r="BC173" s="63"/>
      <c r="BD173" s="70">
        <f t="shared" si="36"/>
        <v>106178.7</v>
      </c>
      <c r="BE173" s="71">
        <f t="shared" si="34"/>
        <v>40.07</v>
      </c>
      <c r="BF173" s="72">
        <f t="shared" si="44"/>
        <v>520.02</v>
      </c>
      <c r="BG173" s="65">
        <f t="shared" si="35"/>
        <v>1271867.5</v>
      </c>
      <c r="BH173" s="73">
        <f t="shared" si="37"/>
        <v>3.1945810132793496E-3</v>
      </c>
      <c r="BI173" s="74">
        <f t="shared" si="38"/>
        <v>3.19458101327935E-3</v>
      </c>
    </row>
    <row r="174" spans="1:61" ht="15.75" customHeight="1" x14ac:dyDescent="0.25">
      <c r="A174" s="59">
        <v>1</v>
      </c>
      <c r="B174" s="60">
        <v>185</v>
      </c>
      <c r="C174" s="60">
        <v>12</v>
      </c>
      <c r="D174" s="61" t="s">
        <v>85</v>
      </c>
      <c r="E174" s="61" t="s">
        <v>251</v>
      </c>
      <c r="F174" s="62">
        <v>2020</v>
      </c>
      <c r="G174" s="63">
        <v>10</v>
      </c>
      <c r="H174" s="63">
        <v>234609.95</v>
      </c>
      <c r="I174" s="64">
        <v>0</v>
      </c>
      <c r="J174" s="65">
        <v>258070.95</v>
      </c>
      <c r="K174" s="63">
        <v>251571.91</v>
      </c>
      <c r="L174" s="64">
        <v>0</v>
      </c>
      <c r="M174" s="65">
        <v>276729.09999999998</v>
      </c>
      <c r="N174" s="63">
        <v>188035.96</v>
      </c>
      <c r="O174" s="64">
        <v>0</v>
      </c>
      <c r="P174" s="65">
        <v>206839.55</v>
      </c>
      <c r="Q174" s="63">
        <v>237276.99</v>
      </c>
      <c r="R174" s="64">
        <v>0</v>
      </c>
      <c r="S174" s="65">
        <v>261004.69</v>
      </c>
      <c r="T174" s="63">
        <v>218415.98</v>
      </c>
      <c r="U174" s="64">
        <v>0</v>
      </c>
      <c r="V174" s="66">
        <v>240257.58</v>
      </c>
      <c r="W174" s="63">
        <v>330853.12</v>
      </c>
      <c r="X174" s="64">
        <v>0</v>
      </c>
      <c r="Y174" s="66">
        <v>363938.43</v>
      </c>
      <c r="Z174" s="63">
        <v>352474.21</v>
      </c>
      <c r="AA174" s="67">
        <v>40.26</v>
      </c>
      <c r="AB174" s="64">
        <v>0</v>
      </c>
      <c r="AC174" s="66">
        <v>387721.63</v>
      </c>
      <c r="AD174" s="63">
        <v>334838.40000000002</v>
      </c>
      <c r="AE174" s="67">
        <v>0</v>
      </c>
      <c r="AF174" s="64">
        <v>0</v>
      </c>
      <c r="AG174" s="66">
        <v>368322.24</v>
      </c>
      <c r="AH174" s="63">
        <v>373616.29</v>
      </c>
      <c r="AI174" s="67">
        <v>0</v>
      </c>
      <c r="AJ174" s="63">
        <v>0</v>
      </c>
      <c r="AK174" s="66">
        <v>410977.92</v>
      </c>
      <c r="AL174" s="63">
        <v>410216.49</v>
      </c>
      <c r="AM174" s="67">
        <v>0</v>
      </c>
      <c r="AN174" s="63">
        <v>0</v>
      </c>
      <c r="AO174" s="66">
        <v>451238.14</v>
      </c>
      <c r="AP174" s="63">
        <v>560991.64</v>
      </c>
      <c r="AQ174" s="67">
        <v>0</v>
      </c>
      <c r="AR174" s="63">
        <v>0</v>
      </c>
      <c r="AS174" s="66">
        <f t="shared" si="33"/>
        <v>617090.80400000012</v>
      </c>
      <c r="AT174" s="68"/>
      <c r="AU174" s="69"/>
      <c r="AV174" s="63">
        <v>0</v>
      </c>
      <c r="AW174" s="63">
        <v>0</v>
      </c>
      <c r="AX174" s="63">
        <v>0</v>
      </c>
      <c r="AY174" s="63">
        <v>0</v>
      </c>
      <c r="AZ174" s="63">
        <v>0</v>
      </c>
      <c r="BA174" s="63">
        <v>0</v>
      </c>
      <c r="BB174" s="63"/>
      <c r="BC174" s="63"/>
      <c r="BD174" s="70">
        <f t="shared" si="36"/>
        <v>447070.15</v>
      </c>
      <c r="BE174" s="71">
        <f t="shared" si="34"/>
        <v>221.32</v>
      </c>
      <c r="BF174" s="72">
        <f t="shared" si="44"/>
        <v>520.02</v>
      </c>
      <c r="BG174" s="65">
        <f t="shared" si="35"/>
        <v>603374</v>
      </c>
      <c r="BH174" s="73">
        <f t="shared" si="37"/>
        <v>1.5155093783797559E-3</v>
      </c>
      <c r="BI174" s="74">
        <f t="shared" si="38"/>
        <v>1.51550937837976E-3</v>
      </c>
    </row>
    <row r="175" spans="1:61" ht="15.75" customHeight="1" x14ac:dyDescent="0.25">
      <c r="A175" s="59">
        <v>1</v>
      </c>
      <c r="B175" s="60">
        <v>186</v>
      </c>
      <c r="C175" s="60">
        <v>8</v>
      </c>
      <c r="D175" s="61" t="s">
        <v>85</v>
      </c>
      <c r="E175" s="61" t="s">
        <v>252</v>
      </c>
      <c r="F175" s="62">
        <v>1845</v>
      </c>
      <c r="G175" s="63">
        <v>10</v>
      </c>
      <c r="H175" s="63">
        <v>579339.47</v>
      </c>
      <c r="I175" s="64">
        <v>0</v>
      </c>
      <c r="J175" s="65">
        <v>637273.42000000004</v>
      </c>
      <c r="K175" s="63">
        <v>581612.17000000004</v>
      </c>
      <c r="L175" s="64">
        <v>0</v>
      </c>
      <c r="M175" s="65">
        <v>639773.39</v>
      </c>
      <c r="N175" s="63">
        <v>473773.46</v>
      </c>
      <c r="O175" s="64">
        <v>0</v>
      </c>
      <c r="P175" s="65">
        <v>521150.81</v>
      </c>
      <c r="Q175" s="63">
        <v>520314.47</v>
      </c>
      <c r="R175" s="64">
        <v>0</v>
      </c>
      <c r="S175" s="65">
        <v>572345.92000000004</v>
      </c>
      <c r="T175" s="63">
        <v>573518.79</v>
      </c>
      <c r="U175" s="64">
        <v>0</v>
      </c>
      <c r="V175" s="66">
        <v>630870.67000000004</v>
      </c>
      <c r="W175" s="63">
        <v>544927.9</v>
      </c>
      <c r="X175" s="64">
        <v>0</v>
      </c>
      <c r="Y175" s="66">
        <v>599420.68999999994</v>
      </c>
      <c r="Z175" s="63">
        <v>628335.06999999995</v>
      </c>
      <c r="AA175" s="67">
        <v>781.33</v>
      </c>
      <c r="AB175" s="64">
        <v>0</v>
      </c>
      <c r="AC175" s="66">
        <v>691623.07</v>
      </c>
      <c r="AD175" s="63">
        <v>589555.77</v>
      </c>
      <c r="AE175" s="67">
        <v>259.06</v>
      </c>
      <c r="AF175" s="64">
        <v>0</v>
      </c>
      <c r="AG175" s="66">
        <v>649978.32999999996</v>
      </c>
      <c r="AH175" s="63">
        <v>557520.63</v>
      </c>
      <c r="AI175" s="67">
        <v>359.32</v>
      </c>
      <c r="AJ175" s="63">
        <v>0</v>
      </c>
      <c r="AK175" s="66">
        <v>618352.26</v>
      </c>
      <c r="AL175" s="63">
        <v>695198.27</v>
      </c>
      <c r="AM175" s="67">
        <v>248.05</v>
      </c>
      <c r="AN175" s="63">
        <v>0</v>
      </c>
      <c r="AO175" s="66">
        <v>771234.01</v>
      </c>
      <c r="AP175" s="63">
        <v>918268.99</v>
      </c>
      <c r="AQ175" s="67">
        <v>328.92</v>
      </c>
      <c r="AR175" s="63">
        <v>0</v>
      </c>
      <c r="AS175" s="66">
        <f t="shared" si="33"/>
        <v>1017836.633</v>
      </c>
      <c r="AT175" s="68"/>
      <c r="AU175" s="69"/>
      <c r="AV175" s="63">
        <v>6</v>
      </c>
      <c r="AW175" s="63">
        <v>8</v>
      </c>
      <c r="AX175" s="63">
        <v>25</v>
      </c>
      <c r="AY175" s="63">
        <v>31</v>
      </c>
      <c r="AZ175" s="63">
        <v>37</v>
      </c>
      <c r="BA175" s="63">
        <v>37</v>
      </c>
      <c r="BB175" s="63"/>
      <c r="BC175" s="63"/>
      <c r="BD175" s="70">
        <f t="shared" si="36"/>
        <v>749804.86</v>
      </c>
      <c r="BE175" s="71">
        <f t="shared" si="34"/>
        <v>406.4</v>
      </c>
      <c r="BF175" s="72">
        <f t="shared" si="44"/>
        <v>520.02</v>
      </c>
      <c r="BG175" s="65">
        <f t="shared" si="35"/>
        <v>209628.9</v>
      </c>
      <c r="BH175" s="73">
        <f t="shared" si="37"/>
        <v>5.265300857004644E-4</v>
      </c>
      <c r="BI175" s="74">
        <f t="shared" si="38"/>
        <v>5.2653008570046397E-4</v>
      </c>
    </row>
    <row r="176" spans="1:61" ht="15.75" customHeight="1" x14ac:dyDescent="0.25">
      <c r="A176" s="59">
        <v>1</v>
      </c>
      <c r="B176" s="60">
        <v>187</v>
      </c>
      <c r="C176" s="60">
        <v>2</v>
      </c>
      <c r="D176" s="61" t="s">
        <v>89</v>
      </c>
      <c r="E176" s="61" t="s">
        <v>253</v>
      </c>
      <c r="F176" s="62">
        <v>2548</v>
      </c>
      <c r="G176" s="63">
        <v>12</v>
      </c>
      <c r="H176" s="63">
        <v>850834.93</v>
      </c>
      <c r="I176" s="64">
        <v>90249.13</v>
      </c>
      <c r="J176" s="65">
        <v>851856.1</v>
      </c>
      <c r="K176" s="63">
        <v>879342.02</v>
      </c>
      <c r="L176" s="64">
        <v>93272.9</v>
      </c>
      <c r="M176" s="65">
        <v>880397.42</v>
      </c>
      <c r="N176" s="63">
        <v>657073.43999999994</v>
      </c>
      <c r="O176" s="64">
        <v>69696.87</v>
      </c>
      <c r="P176" s="65">
        <v>657861.75</v>
      </c>
      <c r="Q176" s="63">
        <v>758971.43</v>
      </c>
      <c r="R176" s="64">
        <v>80679.86</v>
      </c>
      <c r="S176" s="65">
        <v>759686.56</v>
      </c>
      <c r="T176" s="63">
        <v>734003.21</v>
      </c>
      <c r="U176" s="64">
        <v>78113.740000000005</v>
      </c>
      <c r="V176" s="66">
        <v>734596.21</v>
      </c>
      <c r="W176" s="63">
        <v>782152.45</v>
      </c>
      <c r="X176" s="64">
        <v>83802.240000000005</v>
      </c>
      <c r="Y176" s="66">
        <v>782152.24</v>
      </c>
      <c r="Z176" s="63">
        <v>915714.54</v>
      </c>
      <c r="AA176" s="67">
        <v>1827.09</v>
      </c>
      <c r="AB176" s="64">
        <v>98112.48</v>
      </c>
      <c r="AC176" s="66">
        <v>916789.61</v>
      </c>
      <c r="AD176" s="63">
        <v>935358.76</v>
      </c>
      <c r="AE176" s="67">
        <v>489.81</v>
      </c>
      <c r="AF176" s="64">
        <v>99662.3</v>
      </c>
      <c r="AG176" s="66">
        <v>939444.99</v>
      </c>
      <c r="AH176" s="63">
        <v>859818.03</v>
      </c>
      <c r="AI176" s="67">
        <v>576.91999999999996</v>
      </c>
      <c r="AJ176" s="63">
        <v>92139.43</v>
      </c>
      <c r="AK176" s="66">
        <v>864728.24</v>
      </c>
      <c r="AL176" s="63">
        <v>1050977.0900000001</v>
      </c>
      <c r="AM176" s="67">
        <v>1101.8399999999999</v>
      </c>
      <c r="AN176" s="63">
        <v>112371.26</v>
      </c>
      <c r="AO176" s="66">
        <v>1056024.77</v>
      </c>
      <c r="AP176" s="63">
        <v>1419532.68</v>
      </c>
      <c r="AQ176" s="67">
        <v>933.16</v>
      </c>
      <c r="AR176" s="63">
        <v>152227.87033500001</v>
      </c>
      <c r="AS176" s="66">
        <f t="shared" si="33"/>
        <v>1423910.4876248001</v>
      </c>
      <c r="AT176" s="68"/>
      <c r="AU176" s="69"/>
      <c r="AV176" s="63">
        <v>14</v>
      </c>
      <c r="AW176" s="63">
        <v>18</v>
      </c>
      <c r="AX176" s="63">
        <v>25</v>
      </c>
      <c r="AY176" s="63">
        <v>27</v>
      </c>
      <c r="AZ176" s="63">
        <v>25</v>
      </c>
      <c r="BA176" s="63">
        <v>25</v>
      </c>
      <c r="BB176" s="63"/>
      <c r="BC176" s="63"/>
      <c r="BD176" s="70">
        <f t="shared" si="36"/>
        <v>1040179.62</v>
      </c>
      <c r="BE176" s="71">
        <f t="shared" si="34"/>
        <v>408.23</v>
      </c>
      <c r="BF176" s="72">
        <f>+$BJ$601</f>
        <v>508.08</v>
      </c>
      <c r="BG176" s="65">
        <f t="shared" si="35"/>
        <v>254417.7999999999</v>
      </c>
      <c r="BH176" s="73">
        <f t="shared" si="37"/>
        <v>6.3902747206002401E-4</v>
      </c>
      <c r="BI176" s="74">
        <f t="shared" si="38"/>
        <v>6.3902747206002401E-4</v>
      </c>
    </row>
    <row r="177" spans="1:61" ht="15.75" customHeight="1" x14ac:dyDescent="0.25">
      <c r="A177" s="59">
        <v>1</v>
      </c>
      <c r="B177" s="60">
        <v>189</v>
      </c>
      <c r="C177" s="60">
        <v>5</v>
      </c>
      <c r="D177" s="61" t="s">
        <v>85</v>
      </c>
      <c r="E177" s="61" t="s">
        <v>254</v>
      </c>
      <c r="F177" s="62">
        <v>1793</v>
      </c>
      <c r="G177" s="63">
        <v>10</v>
      </c>
      <c r="H177" s="63">
        <v>402358.42</v>
      </c>
      <c r="I177" s="64">
        <v>26059.33</v>
      </c>
      <c r="J177" s="65">
        <v>413929</v>
      </c>
      <c r="K177" s="63">
        <v>389217.36</v>
      </c>
      <c r="L177" s="64">
        <v>25208.23</v>
      </c>
      <c r="M177" s="65">
        <v>400410.05</v>
      </c>
      <c r="N177" s="63">
        <v>366282.84</v>
      </c>
      <c r="O177" s="64">
        <v>23722.97</v>
      </c>
      <c r="P177" s="65">
        <v>376815.86</v>
      </c>
      <c r="Q177" s="63">
        <v>357942.74</v>
      </c>
      <c r="R177" s="64">
        <v>23305.23</v>
      </c>
      <c r="S177" s="65">
        <v>368101.26</v>
      </c>
      <c r="T177" s="63">
        <v>332461.38</v>
      </c>
      <c r="U177" s="64">
        <v>21708.33</v>
      </c>
      <c r="V177" s="66">
        <v>341828.36</v>
      </c>
      <c r="W177" s="63">
        <v>403761.97</v>
      </c>
      <c r="X177" s="64">
        <v>26414.48</v>
      </c>
      <c r="Y177" s="66">
        <v>415082.23999999999</v>
      </c>
      <c r="Z177" s="63">
        <v>502110.28</v>
      </c>
      <c r="AA177" s="67">
        <v>85.21</v>
      </c>
      <c r="AB177" s="64">
        <v>32848.5</v>
      </c>
      <c r="AC177" s="66">
        <v>516751.21</v>
      </c>
      <c r="AD177" s="63">
        <v>510008.04</v>
      </c>
      <c r="AE177" s="67">
        <v>0</v>
      </c>
      <c r="AF177" s="64">
        <v>33111.620000000003</v>
      </c>
      <c r="AG177" s="66">
        <v>525243.04</v>
      </c>
      <c r="AH177" s="63">
        <v>460039.3</v>
      </c>
      <c r="AI177" s="67">
        <v>65.430000000000007</v>
      </c>
      <c r="AJ177" s="63">
        <v>29935.67</v>
      </c>
      <c r="AK177" s="66">
        <v>473699</v>
      </c>
      <c r="AL177" s="63">
        <v>579733.54</v>
      </c>
      <c r="AM177" s="67">
        <v>159.77000000000001</v>
      </c>
      <c r="AN177" s="63">
        <v>37926.6</v>
      </c>
      <c r="AO177" s="66">
        <v>597782.81999999995</v>
      </c>
      <c r="AP177" s="63">
        <v>905388.44</v>
      </c>
      <c r="AQ177" s="67">
        <v>161.82</v>
      </c>
      <c r="AR177" s="63">
        <v>59231.259479</v>
      </c>
      <c r="AS177" s="66">
        <f t="shared" si="33"/>
        <v>933660.72857310006</v>
      </c>
      <c r="AT177" s="68"/>
      <c r="AU177" s="69"/>
      <c r="AV177" s="63">
        <v>3</v>
      </c>
      <c r="AW177" s="63">
        <v>3</v>
      </c>
      <c r="AX177" s="63">
        <v>3</v>
      </c>
      <c r="AY177" s="63">
        <v>9</v>
      </c>
      <c r="AZ177" s="63">
        <v>14</v>
      </c>
      <c r="BA177" s="63">
        <v>14</v>
      </c>
      <c r="BB177" s="63"/>
      <c r="BC177" s="63"/>
      <c r="BD177" s="70">
        <f t="shared" si="36"/>
        <v>609427.36</v>
      </c>
      <c r="BE177" s="71">
        <f t="shared" si="34"/>
        <v>339.89</v>
      </c>
      <c r="BF177" s="72">
        <f t="shared" ref="BF177:BF182" si="45">+$BJ$600</f>
        <v>520.02</v>
      </c>
      <c r="BG177" s="65">
        <f t="shared" si="35"/>
        <v>322973.08999999997</v>
      </c>
      <c r="BH177" s="73">
        <f t="shared" si="37"/>
        <v>8.1121948718255825E-4</v>
      </c>
      <c r="BI177" s="74">
        <f t="shared" si="38"/>
        <v>8.1121948718255804E-4</v>
      </c>
    </row>
    <row r="178" spans="1:61" ht="15.75" customHeight="1" x14ac:dyDescent="0.25">
      <c r="A178" s="59">
        <v>1</v>
      </c>
      <c r="B178" s="60">
        <v>190</v>
      </c>
      <c r="C178" s="60">
        <v>1</v>
      </c>
      <c r="D178" s="61" t="s">
        <v>85</v>
      </c>
      <c r="E178" s="61" t="s">
        <v>255</v>
      </c>
      <c r="F178" s="62">
        <v>5044</v>
      </c>
      <c r="G178" s="63">
        <v>10</v>
      </c>
      <c r="H178" s="63">
        <v>1487796.88</v>
      </c>
      <c r="I178" s="64">
        <v>133901.87</v>
      </c>
      <c r="J178" s="65">
        <v>1489284.51</v>
      </c>
      <c r="K178" s="63">
        <v>1666013.59</v>
      </c>
      <c r="L178" s="64">
        <v>149941.37</v>
      </c>
      <c r="M178" s="65">
        <v>1667679.45</v>
      </c>
      <c r="N178" s="63">
        <v>1440498.89</v>
      </c>
      <c r="O178" s="64">
        <v>129644.85</v>
      </c>
      <c r="P178" s="65">
        <v>1441939.44</v>
      </c>
      <c r="Q178" s="63">
        <v>1758714.32</v>
      </c>
      <c r="R178" s="64">
        <v>159154.23000000001</v>
      </c>
      <c r="S178" s="65">
        <v>1759516.09</v>
      </c>
      <c r="T178" s="63">
        <v>1527173.36</v>
      </c>
      <c r="U178" s="64">
        <v>138422.82999999999</v>
      </c>
      <c r="V178" s="66">
        <v>1527625.59</v>
      </c>
      <c r="W178" s="63">
        <v>1858872.82</v>
      </c>
      <c r="X178" s="64">
        <v>168988.45</v>
      </c>
      <c r="Y178" s="66">
        <v>1858872.8</v>
      </c>
      <c r="Z178" s="63">
        <v>2313026.9700000002</v>
      </c>
      <c r="AA178" s="67">
        <v>4149.54</v>
      </c>
      <c r="AB178" s="64">
        <v>210275.18</v>
      </c>
      <c r="AC178" s="66">
        <v>2311966.36</v>
      </c>
      <c r="AD178" s="63">
        <v>2151132.85</v>
      </c>
      <c r="AE178" s="67">
        <v>885.88</v>
      </c>
      <c r="AF178" s="64">
        <v>195116.42</v>
      </c>
      <c r="AG178" s="66">
        <v>2153928.5</v>
      </c>
      <c r="AH178" s="63">
        <v>1834766.5</v>
      </c>
      <c r="AI178" s="67">
        <v>394.43</v>
      </c>
      <c r="AJ178" s="63">
        <v>168084.06</v>
      </c>
      <c r="AK178" s="66">
        <v>1838172.62</v>
      </c>
      <c r="AL178" s="63">
        <v>2100346.92</v>
      </c>
      <c r="AM178" s="67">
        <v>522.94000000000005</v>
      </c>
      <c r="AN178" s="63">
        <v>190464</v>
      </c>
      <c r="AO178" s="66">
        <v>2105551.7999999998</v>
      </c>
      <c r="AP178" s="63">
        <v>3043097.19</v>
      </c>
      <c r="AQ178" s="67">
        <v>436.14</v>
      </c>
      <c r="AR178" s="63">
        <v>276012.23204600002</v>
      </c>
      <c r="AS178" s="66">
        <f t="shared" si="33"/>
        <v>3049664.3517493997</v>
      </c>
      <c r="AT178" s="68"/>
      <c r="AU178" s="69"/>
      <c r="AV178" s="63">
        <v>16</v>
      </c>
      <c r="AW178" s="63">
        <v>15</v>
      </c>
      <c r="AX178" s="63">
        <v>24</v>
      </c>
      <c r="AY178" s="63">
        <v>24</v>
      </c>
      <c r="AZ178" s="63">
        <v>29</v>
      </c>
      <c r="BA178" s="63">
        <v>29</v>
      </c>
      <c r="BB178" s="63"/>
      <c r="BC178" s="63"/>
      <c r="BD178" s="70">
        <f t="shared" si="36"/>
        <v>2291856.73</v>
      </c>
      <c r="BE178" s="71">
        <f t="shared" si="34"/>
        <v>454.37</v>
      </c>
      <c r="BF178" s="72">
        <f t="shared" si="45"/>
        <v>520.02</v>
      </c>
      <c r="BG178" s="65">
        <f t="shared" si="35"/>
        <v>331138.59999999986</v>
      </c>
      <c r="BH178" s="73">
        <f t="shared" si="37"/>
        <v>8.3172900032739633E-4</v>
      </c>
      <c r="BI178" s="74">
        <f t="shared" si="38"/>
        <v>8.3172900032739601E-4</v>
      </c>
    </row>
    <row r="179" spans="1:61" ht="15.75" customHeight="1" x14ac:dyDescent="0.25">
      <c r="A179" s="59">
        <v>1</v>
      </c>
      <c r="B179" s="60">
        <v>192</v>
      </c>
      <c r="C179" s="60">
        <v>17</v>
      </c>
      <c r="D179" s="61" t="s">
        <v>85</v>
      </c>
      <c r="E179" s="61" t="s">
        <v>256</v>
      </c>
      <c r="F179" s="62">
        <v>5226</v>
      </c>
      <c r="G179" s="63">
        <v>10</v>
      </c>
      <c r="H179" s="63">
        <v>739493.02</v>
      </c>
      <c r="I179" s="64">
        <v>0</v>
      </c>
      <c r="J179" s="65">
        <v>813442.32</v>
      </c>
      <c r="K179" s="63">
        <v>958393.26</v>
      </c>
      <c r="L179" s="64">
        <v>11329.86</v>
      </c>
      <c r="M179" s="65">
        <v>1041769.75</v>
      </c>
      <c r="N179" s="63">
        <v>946510.69</v>
      </c>
      <c r="O179" s="64">
        <v>85185.96</v>
      </c>
      <c r="P179" s="65">
        <v>947457.21</v>
      </c>
      <c r="Q179" s="63">
        <v>1033992.95</v>
      </c>
      <c r="R179" s="64">
        <v>93535.72</v>
      </c>
      <c r="S179" s="65">
        <v>1034502.95</v>
      </c>
      <c r="T179" s="63">
        <v>979884.69</v>
      </c>
      <c r="U179" s="64">
        <v>88871.7</v>
      </c>
      <c r="V179" s="66">
        <v>980114.29</v>
      </c>
      <c r="W179" s="63">
        <v>1184754.32</v>
      </c>
      <c r="X179" s="64">
        <v>107704.97</v>
      </c>
      <c r="Y179" s="66">
        <v>1184754.28</v>
      </c>
      <c r="Z179" s="63">
        <v>1492562.05</v>
      </c>
      <c r="AA179" s="67">
        <v>15029.16</v>
      </c>
      <c r="AB179" s="64">
        <v>135687.48000000001</v>
      </c>
      <c r="AC179" s="66">
        <v>1541946.72</v>
      </c>
      <c r="AD179" s="63">
        <v>1627298.89</v>
      </c>
      <c r="AE179" s="67">
        <v>10401.42</v>
      </c>
      <c r="AF179" s="64">
        <v>149820.21</v>
      </c>
      <c r="AG179" s="66">
        <v>1682767.66</v>
      </c>
      <c r="AH179" s="63">
        <v>1388666.46</v>
      </c>
      <c r="AI179" s="67">
        <v>11754.72</v>
      </c>
      <c r="AJ179" s="63">
        <v>127248.22</v>
      </c>
      <c r="AK179" s="66">
        <v>1464635.84</v>
      </c>
      <c r="AL179" s="63">
        <v>1707058.1</v>
      </c>
      <c r="AM179" s="67">
        <v>11798.64</v>
      </c>
      <c r="AN179" s="63">
        <v>154182.24</v>
      </c>
      <c r="AO179" s="66">
        <v>1794826.59</v>
      </c>
      <c r="AP179" s="63">
        <v>2534553.86</v>
      </c>
      <c r="AQ179" s="67">
        <v>13172.88</v>
      </c>
      <c r="AR179" s="63">
        <v>230410.590883</v>
      </c>
      <c r="AS179" s="66">
        <f t="shared" si="33"/>
        <v>2633503.2120287004</v>
      </c>
      <c r="AT179" s="68"/>
      <c r="AU179" s="69"/>
      <c r="AV179" s="63">
        <v>301</v>
      </c>
      <c r="AW179" s="63">
        <v>315</v>
      </c>
      <c r="AX179" s="63">
        <v>411</v>
      </c>
      <c r="AY179" s="63">
        <v>455</v>
      </c>
      <c r="AZ179" s="63">
        <v>518</v>
      </c>
      <c r="BA179" s="63">
        <v>518</v>
      </c>
      <c r="BB179" s="63"/>
      <c r="BC179" s="63"/>
      <c r="BD179" s="70">
        <f t="shared" si="36"/>
        <v>1823536</v>
      </c>
      <c r="BE179" s="71">
        <f t="shared" si="34"/>
        <v>348.94</v>
      </c>
      <c r="BF179" s="72">
        <f t="shared" si="45"/>
        <v>520.02</v>
      </c>
      <c r="BG179" s="65">
        <f t="shared" si="35"/>
        <v>894064.08</v>
      </c>
      <c r="BH179" s="73">
        <f t="shared" si="37"/>
        <v>2.2456428319955258E-3</v>
      </c>
      <c r="BI179" s="74">
        <f t="shared" si="38"/>
        <v>2.2456428319955301E-3</v>
      </c>
    </row>
    <row r="180" spans="1:61" ht="15.75" customHeight="1" x14ac:dyDescent="0.25">
      <c r="A180" s="59">
        <v>1</v>
      </c>
      <c r="B180" s="60">
        <v>193</v>
      </c>
      <c r="C180" s="60">
        <v>1</v>
      </c>
      <c r="D180" s="61" t="s">
        <v>85</v>
      </c>
      <c r="E180" s="61" t="s">
        <v>257</v>
      </c>
      <c r="F180" s="62">
        <v>5523</v>
      </c>
      <c r="G180" s="63">
        <v>10</v>
      </c>
      <c r="H180" s="63">
        <v>1255942.24</v>
      </c>
      <c r="I180" s="64">
        <v>24380.09</v>
      </c>
      <c r="J180" s="65">
        <v>1354718.37</v>
      </c>
      <c r="K180" s="63">
        <v>1295559.8700000001</v>
      </c>
      <c r="L180" s="64">
        <v>25149.13</v>
      </c>
      <c r="M180" s="65">
        <v>1397451.81</v>
      </c>
      <c r="N180" s="63">
        <v>1107388.48</v>
      </c>
      <c r="O180" s="64">
        <v>21496.35</v>
      </c>
      <c r="P180" s="65">
        <v>1194481.3500000001</v>
      </c>
      <c r="Q180" s="63">
        <v>1225732.06</v>
      </c>
      <c r="R180" s="64">
        <v>23917.439999999999</v>
      </c>
      <c r="S180" s="65">
        <v>1321996.08</v>
      </c>
      <c r="T180" s="63">
        <v>1068906.3500000001</v>
      </c>
      <c r="U180" s="64">
        <v>20890.34</v>
      </c>
      <c r="V180" s="66">
        <v>1152817.6100000001</v>
      </c>
      <c r="W180" s="63">
        <v>1282498.68</v>
      </c>
      <c r="X180" s="64">
        <v>25146.99</v>
      </c>
      <c r="Y180" s="66">
        <v>1383086.85</v>
      </c>
      <c r="Z180" s="63">
        <v>1584074.51</v>
      </c>
      <c r="AA180" s="67">
        <v>2195.4299999999998</v>
      </c>
      <c r="AB180" s="64">
        <v>31060.23</v>
      </c>
      <c r="AC180" s="66">
        <v>1708315.71</v>
      </c>
      <c r="AD180" s="63">
        <v>1533627.07</v>
      </c>
      <c r="AE180" s="67">
        <v>932.85</v>
      </c>
      <c r="AF180" s="64">
        <v>29694.29</v>
      </c>
      <c r="AG180" s="66">
        <v>1654326.06</v>
      </c>
      <c r="AH180" s="63">
        <v>1315532.3600000001</v>
      </c>
      <c r="AI180" s="67">
        <v>1070.77</v>
      </c>
      <c r="AJ180" s="63">
        <v>25803.35</v>
      </c>
      <c r="AK180" s="66">
        <v>1419276.01</v>
      </c>
      <c r="AL180" s="63">
        <v>1741444.08</v>
      </c>
      <c r="AM180" s="67">
        <v>3333.04</v>
      </c>
      <c r="AN180" s="63">
        <v>34148.980000000003</v>
      </c>
      <c r="AO180" s="66">
        <v>1877862.14</v>
      </c>
      <c r="AP180" s="63">
        <v>2708371.38</v>
      </c>
      <c r="AQ180" s="67">
        <v>362.27</v>
      </c>
      <c r="AR180" s="63">
        <v>53105.949581000001</v>
      </c>
      <c r="AS180" s="66">
        <f t="shared" si="33"/>
        <v>2925211.2124608997</v>
      </c>
      <c r="AT180" s="68"/>
      <c r="AU180" s="69"/>
      <c r="AV180" s="63">
        <v>0</v>
      </c>
      <c r="AW180" s="63">
        <v>0</v>
      </c>
      <c r="AX180" s="63">
        <v>8</v>
      </c>
      <c r="AY180" s="63">
        <v>16</v>
      </c>
      <c r="AZ180" s="63">
        <v>22</v>
      </c>
      <c r="BA180" s="63">
        <v>22</v>
      </c>
      <c r="BB180" s="63"/>
      <c r="BC180" s="63"/>
      <c r="BD180" s="70">
        <f t="shared" si="36"/>
        <v>1916998.23</v>
      </c>
      <c r="BE180" s="71">
        <f t="shared" si="34"/>
        <v>347.09</v>
      </c>
      <c r="BF180" s="72">
        <f t="shared" si="45"/>
        <v>520.02</v>
      </c>
      <c r="BG180" s="65">
        <f t="shared" si="35"/>
        <v>955092.39</v>
      </c>
      <c r="BH180" s="73">
        <f t="shared" si="37"/>
        <v>2.3989291455451104E-3</v>
      </c>
      <c r="BI180" s="74">
        <f t="shared" si="38"/>
        <v>2.39892914554511E-3</v>
      </c>
    </row>
    <row r="181" spans="1:61" ht="15.75" customHeight="1" x14ac:dyDescent="0.25">
      <c r="A181" s="59">
        <v>1</v>
      </c>
      <c r="B181" s="60">
        <v>194</v>
      </c>
      <c r="C181" s="60">
        <v>6</v>
      </c>
      <c r="D181" s="61" t="s">
        <v>85</v>
      </c>
      <c r="E181" s="61" t="s">
        <v>258</v>
      </c>
      <c r="F181" s="62">
        <v>2749</v>
      </c>
      <c r="G181" s="63">
        <v>10</v>
      </c>
      <c r="H181" s="63">
        <v>235921.93</v>
      </c>
      <c r="I181" s="64">
        <v>0</v>
      </c>
      <c r="J181" s="65">
        <v>259514.13</v>
      </c>
      <c r="K181" s="63">
        <v>213286.91</v>
      </c>
      <c r="L181" s="64">
        <v>4866.74</v>
      </c>
      <c r="M181" s="65">
        <v>229262.18</v>
      </c>
      <c r="N181" s="63">
        <v>137216.01</v>
      </c>
      <c r="O181" s="64">
        <v>6468.72</v>
      </c>
      <c r="P181" s="65">
        <v>143822.01999999999</v>
      </c>
      <c r="Q181" s="63">
        <v>175449.12</v>
      </c>
      <c r="R181" s="64">
        <v>8623.7900000000009</v>
      </c>
      <c r="S181" s="65">
        <v>183507.86</v>
      </c>
      <c r="T181" s="63">
        <v>153264.54999999999</v>
      </c>
      <c r="U181" s="64">
        <v>7772.24</v>
      </c>
      <c r="V181" s="66">
        <v>160041.54</v>
      </c>
      <c r="W181" s="63">
        <v>280301.11</v>
      </c>
      <c r="X181" s="64">
        <v>13198.39</v>
      </c>
      <c r="Y181" s="66">
        <v>293812.99</v>
      </c>
      <c r="Z181" s="63">
        <v>353240.68</v>
      </c>
      <c r="AA181" s="67">
        <v>867.01</v>
      </c>
      <c r="AB181" s="64">
        <v>16671.72</v>
      </c>
      <c r="AC181" s="66">
        <v>370225.85</v>
      </c>
      <c r="AD181" s="63">
        <v>347423.5</v>
      </c>
      <c r="AE181" s="67">
        <v>346.53</v>
      </c>
      <c r="AF181" s="64">
        <v>16544.09</v>
      </c>
      <c r="AG181" s="66">
        <v>364024.15</v>
      </c>
      <c r="AH181" s="63">
        <v>435201.86</v>
      </c>
      <c r="AI181" s="67">
        <v>0</v>
      </c>
      <c r="AJ181" s="63">
        <v>20723.919999999998</v>
      </c>
      <c r="AK181" s="66">
        <v>457677.68</v>
      </c>
      <c r="AL181" s="63">
        <v>445914.51</v>
      </c>
      <c r="AM181" s="67">
        <v>147.87</v>
      </c>
      <c r="AN181" s="63">
        <v>21234.04</v>
      </c>
      <c r="AO181" s="66">
        <v>468737.8</v>
      </c>
      <c r="AP181" s="63">
        <v>629688.27</v>
      </c>
      <c r="AQ181" s="67">
        <v>227.27</v>
      </c>
      <c r="AR181" s="63">
        <v>29985.233749999999</v>
      </c>
      <c r="AS181" s="66">
        <f t="shared" si="33"/>
        <v>661175.24687500007</v>
      </c>
      <c r="AT181" s="68"/>
      <c r="AU181" s="69"/>
      <c r="AV181" s="63">
        <v>0</v>
      </c>
      <c r="AW181" s="63">
        <v>2</v>
      </c>
      <c r="AX181" s="63">
        <v>8</v>
      </c>
      <c r="AY181" s="63">
        <v>8</v>
      </c>
      <c r="AZ181" s="63">
        <v>8</v>
      </c>
      <c r="BA181" s="63">
        <v>8</v>
      </c>
      <c r="BB181" s="63"/>
      <c r="BC181" s="63"/>
      <c r="BD181" s="70">
        <f t="shared" si="36"/>
        <v>464368.15</v>
      </c>
      <c r="BE181" s="71">
        <f t="shared" si="34"/>
        <v>168.92</v>
      </c>
      <c r="BF181" s="72">
        <f t="shared" si="45"/>
        <v>520.02</v>
      </c>
      <c r="BG181" s="65">
        <f t="shared" si="35"/>
        <v>965173.9</v>
      </c>
      <c r="BH181" s="73">
        <f t="shared" si="37"/>
        <v>2.4242511232127418E-3</v>
      </c>
      <c r="BI181" s="74">
        <f t="shared" si="38"/>
        <v>2.42425112321274E-3</v>
      </c>
    </row>
    <row r="182" spans="1:61" ht="15.75" customHeight="1" x14ac:dyDescent="0.25">
      <c r="A182" s="59">
        <v>1</v>
      </c>
      <c r="B182" s="60">
        <v>195</v>
      </c>
      <c r="C182" s="60">
        <v>14</v>
      </c>
      <c r="D182" s="61" t="s">
        <v>85</v>
      </c>
      <c r="E182" s="61" t="s">
        <v>259</v>
      </c>
      <c r="F182" s="62">
        <v>3357</v>
      </c>
      <c r="G182" s="63">
        <v>10</v>
      </c>
      <c r="H182" s="63">
        <v>357610.72</v>
      </c>
      <c r="I182" s="64">
        <v>34613.94</v>
      </c>
      <c r="J182" s="65">
        <v>355296.46</v>
      </c>
      <c r="K182" s="63">
        <v>290822.51</v>
      </c>
      <c r="L182" s="64">
        <v>31987.65</v>
      </c>
      <c r="M182" s="65">
        <v>284718.34000000003</v>
      </c>
      <c r="N182" s="63">
        <v>346867.03</v>
      </c>
      <c r="O182" s="64">
        <v>16352.19</v>
      </c>
      <c r="P182" s="65">
        <v>363566.33</v>
      </c>
      <c r="Q182" s="63">
        <v>440627.89</v>
      </c>
      <c r="R182" s="64">
        <v>20845.22</v>
      </c>
      <c r="S182" s="65">
        <v>461760.94</v>
      </c>
      <c r="T182" s="63">
        <v>372850.56</v>
      </c>
      <c r="U182" s="64">
        <v>17655.3</v>
      </c>
      <c r="V182" s="66">
        <v>390714.79</v>
      </c>
      <c r="W182" s="63">
        <v>509100.02</v>
      </c>
      <c r="X182" s="64">
        <v>24242.85</v>
      </c>
      <c r="Y182" s="66">
        <v>533342.89</v>
      </c>
      <c r="Z182" s="63">
        <v>514751.5</v>
      </c>
      <c r="AA182" s="67">
        <v>2917.25</v>
      </c>
      <c r="AB182" s="64">
        <v>24511.96</v>
      </c>
      <c r="AC182" s="66">
        <v>556858.81000000006</v>
      </c>
      <c r="AD182" s="63">
        <v>570127.43000000005</v>
      </c>
      <c r="AE182" s="67">
        <v>1609.07</v>
      </c>
      <c r="AF182" s="64">
        <v>24559.08</v>
      </c>
      <c r="AG182" s="66">
        <v>615874.62</v>
      </c>
      <c r="AH182" s="63">
        <v>505998.25</v>
      </c>
      <c r="AI182" s="67">
        <v>1932.3</v>
      </c>
      <c r="AJ182" s="63">
        <v>19330.68</v>
      </c>
      <c r="AK182" s="66">
        <v>554889.07999999996</v>
      </c>
      <c r="AL182" s="63">
        <v>735876.4</v>
      </c>
      <c r="AM182" s="67">
        <v>2418.5300000000002</v>
      </c>
      <c r="AN182" s="63">
        <v>28434.94</v>
      </c>
      <c r="AO182" s="66">
        <v>794139.6</v>
      </c>
      <c r="AP182" s="63">
        <v>946359.1</v>
      </c>
      <c r="AQ182" s="67">
        <v>3093.51</v>
      </c>
      <c r="AR182" s="63">
        <v>36398.433857999997</v>
      </c>
      <c r="AS182" s="66">
        <f t="shared" si="33"/>
        <v>1019890.6477562002</v>
      </c>
      <c r="AT182" s="68"/>
      <c r="AU182" s="69"/>
      <c r="AV182" s="63">
        <v>95</v>
      </c>
      <c r="AW182" s="63">
        <v>80</v>
      </c>
      <c r="AX182" s="63">
        <v>99</v>
      </c>
      <c r="AY182" s="63">
        <v>85</v>
      </c>
      <c r="AZ182" s="63">
        <v>102</v>
      </c>
      <c r="BA182" s="63">
        <v>102</v>
      </c>
      <c r="BB182" s="63"/>
      <c r="BC182" s="63"/>
      <c r="BD182" s="70">
        <f t="shared" si="36"/>
        <v>708330.55</v>
      </c>
      <c r="BE182" s="71">
        <f t="shared" si="34"/>
        <v>211</v>
      </c>
      <c r="BF182" s="72">
        <f t="shared" si="45"/>
        <v>520.02</v>
      </c>
      <c r="BG182" s="65">
        <f t="shared" si="35"/>
        <v>1037380.1399999999</v>
      </c>
      <c r="BH182" s="73">
        <f t="shared" si="37"/>
        <v>2.6056133196241536E-3</v>
      </c>
      <c r="BI182" s="74">
        <f t="shared" si="38"/>
        <v>2.6056133196241502E-3</v>
      </c>
    </row>
    <row r="183" spans="1:61" ht="15.75" customHeight="1" x14ac:dyDescent="0.25">
      <c r="A183" s="59">
        <v>1</v>
      </c>
      <c r="B183" s="60">
        <v>196</v>
      </c>
      <c r="C183" s="60">
        <v>15</v>
      </c>
      <c r="D183" s="61" t="s">
        <v>89</v>
      </c>
      <c r="E183" s="61" t="s">
        <v>260</v>
      </c>
      <c r="F183" s="62">
        <v>11633</v>
      </c>
      <c r="G183" s="63">
        <v>12</v>
      </c>
      <c r="H183" s="63">
        <v>1487732.39</v>
      </c>
      <c r="I183" s="64">
        <v>226822.36</v>
      </c>
      <c r="J183" s="65">
        <v>1412219.23</v>
      </c>
      <c r="K183" s="63">
        <v>1409620.32</v>
      </c>
      <c r="L183" s="64">
        <v>222482.57</v>
      </c>
      <c r="M183" s="65">
        <v>1329594.27</v>
      </c>
      <c r="N183" s="63">
        <v>1376898.78</v>
      </c>
      <c r="O183" s="64">
        <v>123921.16</v>
      </c>
      <c r="P183" s="65">
        <v>1403334.94</v>
      </c>
      <c r="Q183" s="63">
        <v>1652664.4</v>
      </c>
      <c r="R183" s="64">
        <v>149898.34</v>
      </c>
      <c r="S183" s="65">
        <v>1683097.99</v>
      </c>
      <c r="T183" s="63">
        <v>1399424.74</v>
      </c>
      <c r="U183" s="64">
        <v>127320.01</v>
      </c>
      <c r="V183" s="66">
        <v>1424757.3</v>
      </c>
      <c r="W183" s="63">
        <v>2026405.45</v>
      </c>
      <c r="X183" s="64">
        <v>184218.79</v>
      </c>
      <c r="Y183" s="66">
        <v>2063249.06</v>
      </c>
      <c r="Z183" s="63">
        <v>2442574.7000000002</v>
      </c>
      <c r="AA183" s="67">
        <v>9584.61</v>
      </c>
      <c r="AB183" s="64">
        <v>222052.36</v>
      </c>
      <c r="AC183" s="66">
        <v>2487398.96</v>
      </c>
      <c r="AD183" s="63">
        <v>2388591.69</v>
      </c>
      <c r="AE183" s="67">
        <v>2415.02</v>
      </c>
      <c r="AF183" s="64">
        <v>212374.14</v>
      </c>
      <c r="AG183" s="66">
        <v>2446476.4700000002</v>
      </c>
      <c r="AH183" s="63">
        <v>2227867.46</v>
      </c>
      <c r="AI183" s="67">
        <v>2906.05</v>
      </c>
      <c r="AJ183" s="63">
        <v>202515.67</v>
      </c>
      <c r="AK183" s="66">
        <v>2285429.89</v>
      </c>
      <c r="AL183" s="63">
        <v>2465466.7599999998</v>
      </c>
      <c r="AM183" s="67">
        <v>2590.38</v>
      </c>
      <c r="AN183" s="63">
        <v>226296.31</v>
      </c>
      <c r="AO183" s="66">
        <v>2526375.21</v>
      </c>
      <c r="AP183" s="63">
        <v>3547951</v>
      </c>
      <c r="AQ183" s="67">
        <v>2771.59</v>
      </c>
      <c r="AR183" s="63">
        <v>320940.006589</v>
      </c>
      <c r="AS183" s="66">
        <f t="shared" si="33"/>
        <v>3645931.3894203203</v>
      </c>
      <c r="AT183" s="68"/>
      <c r="AU183" s="69"/>
      <c r="AV183" s="63">
        <v>50</v>
      </c>
      <c r="AW183" s="63">
        <v>53</v>
      </c>
      <c r="AX183" s="63">
        <v>91</v>
      </c>
      <c r="AY183" s="63">
        <v>96</v>
      </c>
      <c r="AZ183" s="63">
        <v>156</v>
      </c>
      <c r="BA183" s="63">
        <v>156</v>
      </c>
      <c r="BB183" s="63"/>
      <c r="BC183" s="63"/>
      <c r="BD183" s="70">
        <f t="shared" si="36"/>
        <v>2678322.38</v>
      </c>
      <c r="BE183" s="71">
        <f t="shared" si="34"/>
        <v>230.23</v>
      </c>
      <c r="BF183" s="72">
        <f t="shared" ref="BF183:BF184" si="46">+$BJ$601</f>
        <v>508.08</v>
      </c>
      <c r="BG183" s="65">
        <f t="shared" si="35"/>
        <v>3232229.0500000003</v>
      </c>
      <c r="BH183" s="73">
        <f t="shared" si="37"/>
        <v>8.1184695368817505E-3</v>
      </c>
      <c r="BI183" s="74">
        <f t="shared" si="38"/>
        <v>8.1184695368817505E-3</v>
      </c>
    </row>
    <row r="184" spans="1:61" ht="15.75" customHeight="1" x14ac:dyDescent="0.25">
      <c r="A184" s="59">
        <v>1</v>
      </c>
      <c r="B184" s="60">
        <v>197</v>
      </c>
      <c r="C184" s="60">
        <v>17</v>
      </c>
      <c r="D184" s="61" t="s">
        <v>89</v>
      </c>
      <c r="E184" s="61" t="s">
        <v>261</v>
      </c>
      <c r="F184" s="62">
        <v>1394</v>
      </c>
      <c r="G184" s="63">
        <v>12</v>
      </c>
      <c r="H184" s="63">
        <v>310132.19</v>
      </c>
      <c r="I184" s="64">
        <v>0</v>
      </c>
      <c r="J184" s="65">
        <v>347348.05</v>
      </c>
      <c r="K184" s="63">
        <v>336062.08</v>
      </c>
      <c r="L184" s="64">
        <v>0</v>
      </c>
      <c r="M184" s="65">
        <v>376389.53</v>
      </c>
      <c r="N184" s="63">
        <v>345122.02</v>
      </c>
      <c r="O184" s="64">
        <v>16270.09</v>
      </c>
      <c r="P184" s="65">
        <v>368314.16</v>
      </c>
      <c r="Q184" s="63">
        <v>361760.57</v>
      </c>
      <c r="R184" s="64">
        <v>17311.86</v>
      </c>
      <c r="S184" s="65">
        <v>385782.56</v>
      </c>
      <c r="T184" s="63">
        <v>324835.46999999997</v>
      </c>
      <c r="U184" s="64">
        <v>15609.65</v>
      </c>
      <c r="V184" s="66">
        <v>346332.92</v>
      </c>
      <c r="W184" s="63">
        <v>390729.13</v>
      </c>
      <c r="X184" s="64">
        <v>18606.16</v>
      </c>
      <c r="Y184" s="66">
        <v>416777.73</v>
      </c>
      <c r="Z184" s="63">
        <v>473741.37</v>
      </c>
      <c r="AA184" s="67">
        <v>42674.19</v>
      </c>
      <c r="AB184" s="64">
        <v>22559.11</v>
      </c>
      <c r="AC184" s="66">
        <v>723314.42</v>
      </c>
      <c r="AD184" s="63">
        <v>393441.12</v>
      </c>
      <c r="AE184" s="67">
        <v>35361.93</v>
      </c>
      <c r="AF184" s="64">
        <v>18306.560000000001</v>
      </c>
      <c r="AG184" s="66">
        <v>644100.99</v>
      </c>
      <c r="AH184" s="63">
        <v>501247.17</v>
      </c>
      <c r="AI184" s="67">
        <v>59648.07</v>
      </c>
      <c r="AJ184" s="63">
        <v>23873.42</v>
      </c>
      <c r="AK184" s="66">
        <v>757273.42</v>
      </c>
      <c r="AL184" s="63">
        <v>700519.56</v>
      </c>
      <c r="AM184" s="67">
        <v>59045.5</v>
      </c>
      <c r="AN184" s="63">
        <v>33359.21</v>
      </c>
      <c r="AO184" s="66">
        <v>972070.11</v>
      </c>
      <c r="AP184" s="63">
        <v>835558.99</v>
      </c>
      <c r="AQ184" s="67">
        <v>63746.14</v>
      </c>
      <c r="AR184" s="63">
        <v>39789.663728</v>
      </c>
      <c r="AS184" s="66">
        <f t="shared" si="33"/>
        <v>1103929.2390246401</v>
      </c>
      <c r="AT184" s="68"/>
      <c r="AU184" s="69"/>
      <c r="AV184" s="63">
        <v>1192</v>
      </c>
      <c r="AW184" s="63">
        <v>1182</v>
      </c>
      <c r="AX184" s="63">
        <v>1298</v>
      </c>
      <c r="AY184" s="63">
        <v>1305</v>
      </c>
      <c r="AZ184" s="63">
        <v>1274</v>
      </c>
      <c r="BA184" s="63">
        <v>1266</v>
      </c>
      <c r="BB184" s="63"/>
      <c r="BC184" s="63"/>
      <c r="BD184" s="70">
        <f t="shared" si="36"/>
        <v>840137.64</v>
      </c>
      <c r="BE184" s="71">
        <f t="shared" si="34"/>
        <v>602.67999999999995</v>
      </c>
      <c r="BF184" s="72">
        <f t="shared" si="46"/>
        <v>508.08</v>
      </c>
      <c r="BG184" s="65">
        <f t="shared" si="35"/>
        <v>0</v>
      </c>
      <c r="BH184" s="73">
        <f t="shared" si="37"/>
        <v>0</v>
      </c>
      <c r="BI184" s="74">
        <f t="shared" si="38"/>
        <v>0</v>
      </c>
    </row>
    <row r="185" spans="1:61" ht="15.75" customHeight="1" x14ac:dyDescent="0.25">
      <c r="A185" s="59">
        <v>1</v>
      </c>
      <c r="B185" s="60">
        <v>198</v>
      </c>
      <c r="C185" s="60">
        <v>19</v>
      </c>
      <c r="D185" s="61" t="s">
        <v>85</v>
      </c>
      <c r="E185" s="61" t="s">
        <v>262</v>
      </c>
      <c r="F185" s="62">
        <v>8607</v>
      </c>
      <c r="G185" s="63">
        <v>10</v>
      </c>
      <c r="H185" s="63">
        <v>3118795.76</v>
      </c>
      <c r="I185" s="64">
        <v>318861.55</v>
      </c>
      <c r="J185" s="65">
        <v>3079927.63</v>
      </c>
      <c r="K185" s="63">
        <v>3448549.25</v>
      </c>
      <c r="L185" s="64">
        <v>339141.43</v>
      </c>
      <c r="M185" s="65">
        <v>3420348.61</v>
      </c>
      <c r="N185" s="63">
        <v>4056453.32</v>
      </c>
      <c r="O185" s="64">
        <v>365080.84</v>
      </c>
      <c r="P185" s="65">
        <v>4060509.72</v>
      </c>
      <c r="Q185" s="63">
        <v>4449361.47</v>
      </c>
      <c r="R185" s="64">
        <v>402860.4</v>
      </c>
      <c r="S185" s="65">
        <v>4451151.18</v>
      </c>
      <c r="T185" s="63">
        <v>4125166.83</v>
      </c>
      <c r="U185" s="64">
        <v>373789.58</v>
      </c>
      <c r="V185" s="66">
        <v>4126514.97</v>
      </c>
      <c r="W185" s="63">
        <v>5054683.7</v>
      </c>
      <c r="X185" s="64">
        <v>459516.87</v>
      </c>
      <c r="Y185" s="66">
        <v>5054683.5199999996</v>
      </c>
      <c r="Z185" s="63">
        <v>5472922.2000000002</v>
      </c>
      <c r="AA185" s="67">
        <v>189016</v>
      </c>
      <c r="AB185" s="64">
        <v>497538.57</v>
      </c>
      <c r="AC185" s="66">
        <v>5896141.1699999999</v>
      </c>
      <c r="AD185" s="63">
        <v>3868036.65</v>
      </c>
      <c r="AE185" s="67">
        <v>108417.84</v>
      </c>
      <c r="AF185" s="64">
        <v>357066.45</v>
      </c>
      <c r="AG185" s="66">
        <v>4417304.9000000004</v>
      </c>
      <c r="AH185" s="63">
        <v>3066182.94</v>
      </c>
      <c r="AI185" s="67">
        <v>185989.48</v>
      </c>
      <c r="AJ185" s="63">
        <v>278743.69</v>
      </c>
      <c r="AK185" s="66">
        <v>3531493.22</v>
      </c>
      <c r="AL185" s="63">
        <v>4439712.99</v>
      </c>
      <c r="AM185" s="67">
        <v>246229.61</v>
      </c>
      <c r="AN185" s="63">
        <v>403609.95</v>
      </c>
      <c r="AO185" s="66">
        <v>4907960.92</v>
      </c>
      <c r="AP185" s="63">
        <v>6703196.0199999996</v>
      </c>
      <c r="AQ185" s="67">
        <v>335482.65999999997</v>
      </c>
      <c r="AR185" s="63">
        <v>609381.07178</v>
      </c>
      <c r="AS185" s="66">
        <f t="shared" si="33"/>
        <v>7136975.5250420002</v>
      </c>
      <c r="AT185" s="68"/>
      <c r="AU185" s="69"/>
      <c r="AV185" s="63">
        <v>2882</v>
      </c>
      <c r="AW185" s="63">
        <v>3080</v>
      </c>
      <c r="AX185" s="63">
        <v>3059</v>
      </c>
      <c r="AY185" s="63">
        <v>3375</v>
      </c>
      <c r="AZ185" s="63">
        <v>3666</v>
      </c>
      <c r="BA185" s="63">
        <v>3601</v>
      </c>
      <c r="BB185" s="63"/>
      <c r="BC185" s="63"/>
      <c r="BD185" s="70">
        <f t="shared" si="36"/>
        <v>5177975.1500000004</v>
      </c>
      <c r="BE185" s="71">
        <f t="shared" si="34"/>
        <v>601.6</v>
      </c>
      <c r="BF185" s="72">
        <f t="shared" ref="BF185:BF187" si="47">+$BJ$600</f>
        <v>520.02</v>
      </c>
      <c r="BG185" s="65">
        <f t="shared" si="35"/>
        <v>0</v>
      </c>
      <c r="BH185" s="73">
        <f t="shared" si="37"/>
        <v>0</v>
      </c>
      <c r="BI185" s="74">
        <f t="shared" si="38"/>
        <v>0</v>
      </c>
    </row>
    <row r="186" spans="1:61" ht="15.75" customHeight="1" x14ac:dyDescent="0.25">
      <c r="A186" s="59">
        <v>1</v>
      </c>
      <c r="B186" s="60">
        <v>199</v>
      </c>
      <c r="C186" s="60">
        <v>7</v>
      </c>
      <c r="D186" s="61" t="s">
        <v>85</v>
      </c>
      <c r="E186" s="61" t="s">
        <v>263</v>
      </c>
      <c r="F186" s="62">
        <v>1805</v>
      </c>
      <c r="G186" s="63">
        <v>10</v>
      </c>
      <c r="H186" s="63">
        <v>156290.97</v>
      </c>
      <c r="I186" s="64">
        <v>7368.02</v>
      </c>
      <c r="J186" s="65">
        <v>163815.25</v>
      </c>
      <c r="K186" s="63">
        <v>174008.01</v>
      </c>
      <c r="L186" s="64">
        <v>8203.25</v>
      </c>
      <c r="M186" s="65">
        <v>182385.23</v>
      </c>
      <c r="N186" s="63">
        <v>117774.68</v>
      </c>
      <c r="O186" s="64">
        <v>5618.84</v>
      </c>
      <c r="P186" s="65">
        <v>123371.42</v>
      </c>
      <c r="Q186" s="63">
        <v>144739.54999999999</v>
      </c>
      <c r="R186" s="64">
        <v>7158.17</v>
      </c>
      <c r="S186" s="65">
        <v>151339.51999999999</v>
      </c>
      <c r="T186" s="63">
        <v>149844.85999999999</v>
      </c>
      <c r="U186" s="64">
        <v>7389.01</v>
      </c>
      <c r="V186" s="66">
        <v>156701.43</v>
      </c>
      <c r="W186" s="63">
        <v>152181.53</v>
      </c>
      <c r="X186" s="64">
        <v>6228.94</v>
      </c>
      <c r="Y186" s="66">
        <v>160547.85</v>
      </c>
      <c r="Z186" s="63">
        <v>228386.37</v>
      </c>
      <c r="AA186" s="67">
        <v>79.19</v>
      </c>
      <c r="AB186" s="64">
        <v>10875.63</v>
      </c>
      <c r="AC186" s="66">
        <v>239261.81</v>
      </c>
      <c r="AD186" s="63">
        <v>223958.29</v>
      </c>
      <c r="AE186" s="67">
        <v>235.46</v>
      </c>
      <c r="AF186" s="64">
        <v>10661.47</v>
      </c>
      <c r="AG186" s="66">
        <v>234626.5</v>
      </c>
      <c r="AH186" s="63">
        <v>241301.37</v>
      </c>
      <c r="AI186" s="67">
        <v>112.55</v>
      </c>
      <c r="AJ186" s="63">
        <v>11493.85</v>
      </c>
      <c r="AK186" s="66">
        <v>253540.43</v>
      </c>
      <c r="AL186" s="63">
        <v>233758.95</v>
      </c>
      <c r="AM186" s="67">
        <v>120.42</v>
      </c>
      <c r="AN186" s="63">
        <v>11131.39</v>
      </c>
      <c r="AO186" s="66">
        <v>245633.82</v>
      </c>
      <c r="AP186" s="63">
        <v>358321.64</v>
      </c>
      <c r="AQ186" s="67">
        <v>83.61</v>
      </c>
      <c r="AR186" s="63">
        <v>17063.00375</v>
      </c>
      <c r="AS186" s="66">
        <f t="shared" si="33"/>
        <v>377044.43287500012</v>
      </c>
      <c r="AT186" s="68"/>
      <c r="AU186" s="69"/>
      <c r="AV186" s="63">
        <v>0</v>
      </c>
      <c r="AW186" s="63">
        <v>0</v>
      </c>
      <c r="AX186" s="63">
        <v>4</v>
      </c>
      <c r="AY186" s="63">
        <v>4</v>
      </c>
      <c r="AZ186" s="63">
        <v>8</v>
      </c>
      <c r="BA186" s="63">
        <v>8</v>
      </c>
      <c r="BB186" s="63"/>
      <c r="BC186" s="63"/>
      <c r="BD186" s="70">
        <f t="shared" si="36"/>
        <v>270021.40000000002</v>
      </c>
      <c r="BE186" s="71">
        <f t="shared" si="34"/>
        <v>149.6</v>
      </c>
      <c r="BF186" s="72">
        <f t="shared" si="47"/>
        <v>520.02</v>
      </c>
      <c r="BG186" s="65">
        <f t="shared" si="35"/>
        <v>668608.1</v>
      </c>
      <c r="BH186" s="73">
        <f t="shared" si="37"/>
        <v>1.6793594785500696E-3</v>
      </c>
      <c r="BI186" s="74">
        <f t="shared" si="38"/>
        <v>1.6793594785500701E-3</v>
      </c>
    </row>
    <row r="187" spans="1:61" ht="15.75" customHeight="1" x14ac:dyDescent="0.25">
      <c r="A187" s="59">
        <v>1</v>
      </c>
      <c r="B187" s="60">
        <v>200</v>
      </c>
      <c r="C187" s="60">
        <v>2</v>
      </c>
      <c r="D187" s="61" t="s">
        <v>85</v>
      </c>
      <c r="E187" s="61" t="s">
        <v>264</v>
      </c>
      <c r="F187" s="62">
        <v>3308</v>
      </c>
      <c r="G187" s="63">
        <v>10</v>
      </c>
      <c r="H187" s="63">
        <v>900063.91</v>
      </c>
      <c r="I187" s="64">
        <v>42431.6</v>
      </c>
      <c r="J187" s="65">
        <v>943395.55</v>
      </c>
      <c r="K187" s="63">
        <v>941744.3</v>
      </c>
      <c r="L187" s="64">
        <v>44396.53</v>
      </c>
      <c r="M187" s="65">
        <v>987082.55</v>
      </c>
      <c r="N187" s="63">
        <v>948160.15</v>
      </c>
      <c r="O187" s="64">
        <v>85334.48</v>
      </c>
      <c r="P187" s="65">
        <v>949108.24</v>
      </c>
      <c r="Q187" s="63">
        <v>904634.04</v>
      </c>
      <c r="R187" s="64">
        <v>81714.47</v>
      </c>
      <c r="S187" s="65">
        <v>905211.52</v>
      </c>
      <c r="T187" s="63">
        <v>808060.21</v>
      </c>
      <c r="U187" s="64">
        <v>73125.36</v>
      </c>
      <c r="V187" s="66">
        <v>808428.33</v>
      </c>
      <c r="W187" s="63">
        <v>1060474.3999999999</v>
      </c>
      <c r="X187" s="64">
        <v>93280.4</v>
      </c>
      <c r="Y187" s="66">
        <v>1063913.3999999999</v>
      </c>
      <c r="Z187" s="63">
        <v>1333020.04</v>
      </c>
      <c r="AA187" s="67">
        <v>3573.16</v>
      </c>
      <c r="AB187" s="64">
        <v>121183.46</v>
      </c>
      <c r="AC187" s="66">
        <v>1333020.24</v>
      </c>
      <c r="AD187" s="63">
        <v>1310714.1100000001</v>
      </c>
      <c r="AE187" s="67">
        <v>1286.0999999999999</v>
      </c>
      <c r="AF187" s="64">
        <v>119573.44</v>
      </c>
      <c r="AG187" s="66">
        <v>1310254.74</v>
      </c>
      <c r="AH187" s="63">
        <v>1220992.97</v>
      </c>
      <c r="AI187" s="67">
        <v>192.63</v>
      </c>
      <c r="AJ187" s="63">
        <v>110994.48</v>
      </c>
      <c r="AK187" s="66">
        <v>1221224.43</v>
      </c>
      <c r="AL187" s="63">
        <v>1359385.11</v>
      </c>
      <c r="AM187" s="67">
        <v>555.17999999999995</v>
      </c>
      <c r="AN187" s="63">
        <v>123580.24</v>
      </c>
      <c r="AO187" s="66">
        <v>1364687.46</v>
      </c>
      <c r="AP187" s="63">
        <v>1793515.46</v>
      </c>
      <c r="AQ187" s="67">
        <v>559.71</v>
      </c>
      <c r="AR187" s="63">
        <v>163047.55845400001</v>
      </c>
      <c r="AS187" s="66">
        <f t="shared" si="33"/>
        <v>1798811.6867006002</v>
      </c>
      <c r="AT187" s="68"/>
      <c r="AU187" s="69"/>
      <c r="AV187" s="63">
        <v>0</v>
      </c>
      <c r="AW187" s="63">
        <v>0</v>
      </c>
      <c r="AX187" s="63">
        <v>2</v>
      </c>
      <c r="AY187" s="63">
        <v>27</v>
      </c>
      <c r="AZ187" s="63">
        <v>27</v>
      </c>
      <c r="BA187" s="63">
        <v>27</v>
      </c>
      <c r="BB187" s="63"/>
      <c r="BC187" s="63"/>
      <c r="BD187" s="70">
        <f t="shared" si="36"/>
        <v>1405599.71</v>
      </c>
      <c r="BE187" s="71">
        <f t="shared" si="34"/>
        <v>424.91</v>
      </c>
      <c r="BF187" s="72">
        <f t="shared" si="47"/>
        <v>520.02</v>
      </c>
      <c r="BG187" s="65">
        <f t="shared" si="35"/>
        <v>314623.87999999983</v>
      </c>
      <c r="BH187" s="73">
        <f t="shared" si="37"/>
        <v>7.9024857021056042E-4</v>
      </c>
      <c r="BI187" s="74">
        <f t="shared" si="38"/>
        <v>7.9024857021055999E-4</v>
      </c>
    </row>
    <row r="188" spans="1:61" ht="15.75" customHeight="1" x14ac:dyDescent="0.25">
      <c r="A188" s="59">
        <v>1</v>
      </c>
      <c r="B188" s="60">
        <v>201</v>
      </c>
      <c r="C188" s="60">
        <v>6</v>
      </c>
      <c r="D188" s="61" t="s">
        <v>89</v>
      </c>
      <c r="E188" s="61" t="s">
        <v>265</v>
      </c>
      <c r="F188" s="62">
        <v>28580</v>
      </c>
      <c r="G188" s="63">
        <v>15</v>
      </c>
      <c r="H188" s="63">
        <v>13001091.300000001</v>
      </c>
      <c r="I188" s="64">
        <v>0</v>
      </c>
      <c r="J188" s="65">
        <v>14951254.99</v>
      </c>
      <c r="K188" s="63">
        <v>12931690.5</v>
      </c>
      <c r="L188" s="64">
        <v>0</v>
      </c>
      <c r="M188" s="65">
        <v>14871444.08</v>
      </c>
      <c r="N188" s="63">
        <v>11279672.050000001</v>
      </c>
      <c r="O188" s="64">
        <v>0</v>
      </c>
      <c r="P188" s="65">
        <v>12971622.859999999</v>
      </c>
      <c r="Q188" s="63">
        <v>11888079.609999999</v>
      </c>
      <c r="R188" s="64">
        <v>0</v>
      </c>
      <c r="S188" s="65">
        <v>13671291.550000001</v>
      </c>
      <c r="T188" s="63">
        <v>11499485.84</v>
      </c>
      <c r="U188" s="64">
        <v>0</v>
      </c>
      <c r="V188" s="66">
        <v>13224408.720000001</v>
      </c>
      <c r="W188" s="63">
        <v>12653648.779999999</v>
      </c>
      <c r="X188" s="64">
        <v>0</v>
      </c>
      <c r="Y188" s="66">
        <v>14551696.09</v>
      </c>
      <c r="Z188" s="63">
        <v>13059023.880000001</v>
      </c>
      <c r="AA188" s="67">
        <v>24771.32</v>
      </c>
      <c r="AB188" s="64">
        <v>0</v>
      </c>
      <c r="AC188" s="66">
        <v>14993282.539999999</v>
      </c>
      <c r="AD188" s="63">
        <v>13136309.16</v>
      </c>
      <c r="AE188" s="67">
        <v>2702.35</v>
      </c>
      <c r="AF188" s="64">
        <v>0</v>
      </c>
      <c r="AG188" s="66">
        <v>15108913.6</v>
      </c>
      <c r="AH188" s="63">
        <v>11798784.08</v>
      </c>
      <c r="AI188" s="67">
        <v>2609.63</v>
      </c>
      <c r="AJ188" s="63">
        <v>0</v>
      </c>
      <c r="AK188" s="66">
        <v>13573613.76</v>
      </c>
      <c r="AL188" s="63">
        <v>14713875.41</v>
      </c>
      <c r="AM188" s="67">
        <v>2785.07</v>
      </c>
      <c r="AN188" s="63">
        <v>0</v>
      </c>
      <c r="AO188" s="66">
        <v>16931032.82</v>
      </c>
      <c r="AP188" s="63">
        <v>18633847.02</v>
      </c>
      <c r="AQ188" s="67">
        <v>600.5</v>
      </c>
      <c r="AR188" s="63">
        <v>0</v>
      </c>
      <c r="AS188" s="66">
        <f t="shared" si="33"/>
        <v>21444030.495999996</v>
      </c>
      <c r="AT188" s="68"/>
      <c r="AU188" s="69"/>
      <c r="AV188" s="63">
        <v>17</v>
      </c>
      <c r="AW188" s="63">
        <v>23</v>
      </c>
      <c r="AX188" s="63">
        <v>35</v>
      </c>
      <c r="AY188" s="63">
        <v>58</v>
      </c>
      <c r="AZ188" s="63">
        <v>69</v>
      </c>
      <c r="BA188" s="63">
        <v>69</v>
      </c>
      <c r="BB188" s="63"/>
      <c r="BC188" s="63"/>
      <c r="BD188" s="70">
        <f t="shared" si="36"/>
        <v>16410174.640000001</v>
      </c>
      <c r="BE188" s="71">
        <f t="shared" si="34"/>
        <v>574.17999999999995</v>
      </c>
      <c r="BF188" s="72">
        <f>+$BJ$601</f>
        <v>508.08</v>
      </c>
      <c r="BG188" s="65">
        <f t="shared" si="35"/>
        <v>0</v>
      </c>
      <c r="BH188" s="73">
        <f t="shared" si="37"/>
        <v>0</v>
      </c>
      <c r="BI188" s="74">
        <f t="shared" si="38"/>
        <v>0</v>
      </c>
    </row>
    <row r="189" spans="1:61" ht="15.75" customHeight="1" x14ac:dyDescent="0.25">
      <c r="A189" s="59">
        <v>1</v>
      </c>
      <c r="B189" s="60">
        <v>202</v>
      </c>
      <c r="C189" s="60">
        <v>6</v>
      </c>
      <c r="D189" s="61" t="s">
        <v>85</v>
      </c>
      <c r="E189" s="61" t="s">
        <v>266</v>
      </c>
      <c r="F189" s="62">
        <v>1968</v>
      </c>
      <c r="G189" s="63">
        <v>10</v>
      </c>
      <c r="H189" s="63">
        <v>319510.63</v>
      </c>
      <c r="I189" s="64">
        <v>0</v>
      </c>
      <c r="J189" s="65">
        <v>351461.7</v>
      </c>
      <c r="K189" s="63">
        <v>306025.69</v>
      </c>
      <c r="L189" s="64">
        <v>0</v>
      </c>
      <c r="M189" s="65">
        <v>336628.26</v>
      </c>
      <c r="N189" s="63">
        <v>205732.18</v>
      </c>
      <c r="O189" s="64">
        <v>0</v>
      </c>
      <c r="P189" s="65">
        <v>226305.4</v>
      </c>
      <c r="Q189" s="63">
        <v>247540.56</v>
      </c>
      <c r="R189" s="64">
        <v>0</v>
      </c>
      <c r="S189" s="65">
        <v>272294.62</v>
      </c>
      <c r="T189" s="63">
        <v>224000.77</v>
      </c>
      <c r="U189" s="64">
        <v>0</v>
      </c>
      <c r="V189" s="66">
        <v>246400.85</v>
      </c>
      <c r="W189" s="63">
        <v>333681.27</v>
      </c>
      <c r="X189" s="64">
        <v>0</v>
      </c>
      <c r="Y189" s="66">
        <v>367049.4</v>
      </c>
      <c r="Z189" s="63">
        <v>352002.67</v>
      </c>
      <c r="AA189" s="67">
        <v>39.82</v>
      </c>
      <c r="AB189" s="64">
        <v>0</v>
      </c>
      <c r="AC189" s="66">
        <v>387202.94</v>
      </c>
      <c r="AD189" s="63">
        <v>319041.52</v>
      </c>
      <c r="AE189" s="67">
        <v>0</v>
      </c>
      <c r="AF189" s="64">
        <v>0</v>
      </c>
      <c r="AG189" s="66">
        <v>350945.67</v>
      </c>
      <c r="AH189" s="63">
        <v>297394.87</v>
      </c>
      <c r="AI189" s="67">
        <v>337.12</v>
      </c>
      <c r="AJ189" s="63">
        <v>0</v>
      </c>
      <c r="AK189" s="66">
        <v>327134.36</v>
      </c>
      <c r="AL189" s="63">
        <v>381955.65</v>
      </c>
      <c r="AM189" s="67">
        <v>-174.77</v>
      </c>
      <c r="AN189" s="63">
        <v>0</v>
      </c>
      <c r="AO189" s="66">
        <v>420151.22</v>
      </c>
      <c r="AP189" s="63">
        <v>594206.97</v>
      </c>
      <c r="AQ189" s="67">
        <v>0</v>
      </c>
      <c r="AR189" s="63">
        <v>0</v>
      </c>
      <c r="AS189" s="66">
        <f t="shared" si="33"/>
        <v>653627.66700000002</v>
      </c>
      <c r="AT189" s="68"/>
      <c r="AU189" s="69"/>
      <c r="AV189" s="63">
        <v>0</v>
      </c>
      <c r="AW189" s="63">
        <v>0</v>
      </c>
      <c r="AX189" s="63">
        <v>0</v>
      </c>
      <c r="AY189" s="63">
        <v>0</v>
      </c>
      <c r="AZ189" s="63">
        <v>0</v>
      </c>
      <c r="BA189" s="63">
        <v>0</v>
      </c>
      <c r="BB189" s="63"/>
      <c r="BC189" s="63"/>
      <c r="BD189" s="70">
        <f t="shared" si="36"/>
        <v>427812.37</v>
      </c>
      <c r="BE189" s="71">
        <f t="shared" si="34"/>
        <v>217.38</v>
      </c>
      <c r="BF189" s="72">
        <f t="shared" ref="BF189:BF190" si="48">+$BJ$600</f>
        <v>520.02</v>
      </c>
      <c r="BG189" s="65">
        <f t="shared" si="35"/>
        <v>595595.52000000002</v>
      </c>
      <c r="BH189" s="73">
        <f t="shared" si="37"/>
        <v>1.4959719780450725E-3</v>
      </c>
      <c r="BI189" s="74">
        <f t="shared" si="38"/>
        <v>1.4959719780450701E-3</v>
      </c>
    </row>
    <row r="190" spans="1:61" ht="15.75" customHeight="1" x14ac:dyDescent="0.25">
      <c r="A190" s="59">
        <v>1</v>
      </c>
      <c r="B190" s="60">
        <v>203</v>
      </c>
      <c r="C190" s="60">
        <v>6</v>
      </c>
      <c r="D190" s="61" t="s">
        <v>85</v>
      </c>
      <c r="E190" s="61" t="s">
        <v>267</v>
      </c>
      <c r="F190" s="62">
        <v>1798</v>
      </c>
      <c r="G190" s="63">
        <v>10</v>
      </c>
      <c r="H190" s="63">
        <v>318970.83</v>
      </c>
      <c r="I190" s="64">
        <v>0</v>
      </c>
      <c r="J190" s="65">
        <v>350867.91</v>
      </c>
      <c r="K190" s="63">
        <v>309400.8</v>
      </c>
      <c r="L190" s="64">
        <v>0</v>
      </c>
      <c r="M190" s="65">
        <v>340340.88</v>
      </c>
      <c r="N190" s="63">
        <v>251758.87</v>
      </c>
      <c r="O190" s="64">
        <v>0</v>
      </c>
      <c r="P190" s="65">
        <v>276934.75</v>
      </c>
      <c r="Q190" s="63">
        <v>269565.2</v>
      </c>
      <c r="R190" s="64">
        <v>0</v>
      </c>
      <c r="S190" s="65">
        <v>296521.71999999997</v>
      </c>
      <c r="T190" s="63">
        <v>233313.31</v>
      </c>
      <c r="U190" s="64">
        <v>0</v>
      </c>
      <c r="V190" s="66">
        <v>256644.64</v>
      </c>
      <c r="W190" s="63">
        <v>306623.7</v>
      </c>
      <c r="X190" s="64">
        <v>0</v>
      </c>
      <c r="Y190" s="66">
        <v>337286.07</v>
      </c>
      <c r="Z190" s="63">
        <v>344806.16</v>
      </c>
      <c r="AA190" s="67">
        <v>318.52999999999997</v>
      </c>
      <c r="AB190" s="64">
        <v>0</v>
      </c>
      <c r="AC190" s="66">
        <v>379286.77</v>
      </c>
      <c r="AD190" s="63">
        <v>303066.09999999998</v>
      </c>
      <c r="AE190" s="67">
        <v>0</v>
      </c>
      <c r="AF190" s="64">
        <v>0</v>
      </c>
      <c r="AG190" s="66">
        <v>333372.71000000002</v>
      </c>
      <c r="AH190" s="63">
        <v>385211.89</v>
      </c>
      <c r="AI190" s="67">
        <v>0</v>
      </c>
      <c r="AJ190" s="63">
        <v>0</v>
      </c>
      <c r="AK190" s="66">
        <v>423733.08</v>
      </c>
      <c r="AL190" s="63">
        <v>412832.22</v>
      </c>
      <c r="AM190" s="67">
        <v>0</v>
      </c>
      <c r="AN190" s="63">
        <v>0</v>
      </c>
      <c r="AO190" s="66">
        <v>454115.44</v>
      </c>
      <c r="AP190" s="63">
        <v>554959.23</v>
      </c>
      <c r="AQ190" s="67">
        <v>0</v>
      </c>
      <c r="AR190" s="63">
        <v>0</v>
      </c>
      <c r="AS190" s="66">
        <f t="shared" si="33"/>
        <v>610455.15300000005</v>
      </c>
      <c r="AT190" s="68"/>
      <c r="AU190" s="69"/>
      <c r="AV190" s="63">
        <v>0</v>
      </c>
      <c r="AW190" s="63">
        <v>0</v>
      </c>
      <c r="AX190" s="63">
        <v>0</v>
      </c>
      <c r="AY190" s="63">
        <v>0</v>
      </c>
      <c r="AZ190" s="63">
        <v>0</v>
      </c>
      <c r="BA190" s="63">
        <v>0</v>
      </c>
      <c r="BB190" s="63"/>
      <c r="BC190" s="63"/>
      <c r="BD190" s="70">
        <f t="shared" si="36"/>
        <v>440192.63</v>
      </c>
      <c r="BE190" s="71">
        <f t="shared" si="34"/>
        <v>244.82</v>
      </c>
      <c r="BF190" s="72">
        <f t="shared" si="48"/>
        <v>520.02</v>
      </c>
      <c r="BG190" s="65">
        <f t="shared" si="35"/>
        <v>494809.59999999998</v>
      </c>
      <c r="BH190" s="73">
        <f t="shared" si="37"/>
        <v>1.2428254934954699E-3</v>
      </c>
      <c r="BI190" s="74">
        <f t="shared" si="38"/>
        <v>1.2428254934954701E-3</v>
      </c>
    </row>
    <row r="191" spans="1:61" ht="15.75" customHeight="1" x14ac:dyDescent="0.25">
      <c r="A191" s="59">
        <v>1</v>
      </c>
      <c r="B191" s="60">
        <v>204</v>
      </c>
      <c r="C191" s="60">
        <v>19</v>
      </c>
      <c r="D191" s="61" t="s">
        <v>89</v>
      </c>
      <c r="E191" s="61" t="s">
        <v>268</v>
      </c>
      <c r="F191" s="62">
        <v>5415</v>
      </c>
      <c r="G191" s="63">
        <v>12</v>
      </c>
      <c r="H191" s="63">
        <v>1484155.48</v>
      </c>
      <c r="I191" s="64">
        <v>83168.88</v>
      </c>
      <c r="J191" s="65">
        <v>1569104.99</v>
      </c>
      <c r="K191" s="63">
        <v>1659922.16</v>
      </c>
      <c r="L191" s="64">
        <v>93018.45</v>
      </c>
      <c r="M191" s="65">
        <v>1754932.15</v>
      </c>
      <c r="N191" s="63">
        <v>1470319.34</v>
      </c>
      <c r="O191" s="64">
        <v>82393.320000000007</v>
      </c>
      <c r="P191" s="65">
        <v>1554477.13</v>
      </c>
      <c r="Q191" s="63">
        <v>1336685.57</v>
      </c>
      <c r="R191" s="64">
        <v>75843.58</v>
      </c>
      <c r="S191" s="65">
        <v>1412143.03</v>
      </c>
      <c r="T191" s="63">
        <v>1336163.07</v>
      </c>
      <c r="U191" s="64">
        <v>76005.34</v>
      </c>
      <c r="V191" s="66">
        <v>1411376.66</v>
      </c>
      <c r="W191" s="63">
        <v>1495189.91</v>
      </c>
      <c r="X191" s="64">
        <v>84633.42</v>
      </c>
      <c r="Y191" s="66">
        <v>1579823.27</v>
      </c>
      <c r="Z191" s="63">
        <v>1679685.1</v>
      </c>
      <c r="AA191" s="67">
        <v>131638.54</v>
      </c>
      <c r="AB191" s="64">
        <v>95076.55</v>
      </c>
      <c r="AC191" s="66">
        <v>2149309.29</v>
      </c>
      <c r="AD191" s="63">
        <v>1468086.66</v>
      </c>
      <c r="AE191" s="67">
        <v>101393.85</v>
      </c>
      <c r="AF191" s="64">
        <v>84574.92</v>
      </c>
      <c r="AG191" s="66">
        <v>1928745.28</v>
      </c>
      <c r="AH191" s="63">
        <v>1325635.8999999999</v>
      </c>
      <c r="AI191" s="67">
        <v>139018.26999999999</v>
      </c>
      <c r="AJ191" s="63">
        <v>75036.009999999995</v>
      </c>
      <c r="AK191" s="66">
        <v>1966293.33</v>
      </c>
      <c r="AL191" s="63">
        <v>1743675.61</v>
      </c>
      <c r="AM191" s="67">
        <v>140016.54</v>
      </c>
      <c r="AN191" s="63">
        <v>98698.63</v>
      </c>
      <c r="AO191" s="66">
        <v>2456377.92</v>
      </c>
      <c r="AP191" s="63">
        <v>2555491.5099999998</v>
      </c>
      <c r="AQ191" s="67">
        <v>150489.89000000001</v>
      </c>
      <c r="AR191" s="63">
        <v>144650.54625000001</v>
      </c>
      <c r="AS191" s="66">
        <f t="shared" si="33"/>
        <v>3374195.321</v>
      </c>
      <c r="AT191" s="68"/>
      <c r="AU191" s="69"/>
      <c r="AV191" s="63">
        <v>2341</v>
      </c>
      <c r="AW191" s="63">
        <v>2210</v>
      </c>
      <c r="AX191" s="63">
        <v>3235</v>
      </c>
      <c r="AY191" s="63">
        <v>3457</v>
      </c>
      <c r="AZ191" s="63">
        <v>3779</v>
      </c>
      <c r="BA191" s="63">
        <v>3781</v>
      </c>
      <c r="BB191" s="63"/>
      <c r="BC191" s="63"/>
      <c r="BD191" s="70">
        <f t="shared" si="36"/>
        <v>2374984.23</v>
      </c>
      <c r="BE191" s="71">
        <f t="shared" si="34"/>
        <v>438.59</v>
      </c>
      <c r="BF191" s="72">
        <f>+$BJ$601</f>
        <v>508.08</v>
      </c>
      <c r="BG191" s="65">
        <f t="shared" si="35"/>
        <v>376288.35000000003</v>
      </c>
      <c r="BH191" s="73">
        <f t="shared" si="37"/>
        <v>9.4513274254449822E-4</v>
      </c>
      <c r="BI191" s="74">
        <f t="shared" si="38"/>
        <v>9.4513274254449801E-4</v>
      </c>
    </row>
    <row r="192" spans="1:61" ht="15.75" customHeight="1" x14ac:dyDescent="0.25">
      <c r="A192" s="59">
        <v>1</v>
      </c>
      <c r="B192" s="60">
        <v>205</v>
      </c>
      <c r="C192" s="60">
        <v>14</v>
      </c>
      <c r="D192" s="61" t="s">
        <v>85</v>
      </c>
      <c r="E192" s="61" t="s">
        <v>269</v>
      </c>
      <c r="F192" s="62">
        <v>3169</v>
      </c>
      <c r="G192" s="63">
        <v>10</v>
      </c>
      <c r="H192" s="63">
        <v>419370.77</v>
      </c>
      <c r="I192" s="64">
        <v>0</v>
      </c>
      <c r="J192" s="65">
        <v>461307.84</v>
      </c>
      <c r="K192" s="63">
        <v>484666.72</v>
      </c>
      <c r="L192" s="64">
        <v>0</v>
      </c>
      <c r="M192" s="65">
        <v>533133.39</v>
      </c>
      <c r="N192" s="63">
        <v>316322.84000000003</v>
      </c>
      <c r="O192" s="64">
        <v>0</v>
      </c>
      <c r="P192" s="65">
        <v>347955.12</v>
      </c>
      <c r="Q192" s="63">
        <v>319450.94</v>
      </c>
      <c r="R192" s="64">
        <v>0</v>
      </c>
      <c r="S192" s="65">
        <v>351396.03</v>
      </c>
      <c r="T192" s="63">
        <v>286843.52000000002</v>
      </c>
      <c r="U192" s="64">
        <v>0</v>
      </c>
      <c r="V192" s="66">
        <v>315527.87</v>
      </c>
      <c r="W192" s="63">
        <v>480202.44</v>
      </c>
      <c r="X192" s="64">
        <v>0</v>
      </c>
      <c r="Y192" s="66">
        <v>528222.68999999994</v>
      </c>
      <c r="Z192" s="63">
        <v>480804.03</v>
      </c>
      <c r="AA192" s="67">
        <v>966.86</v>
      </c>
      <c r="AB192" s="64">
        <v>0</v>
      </c>
      <c r="AC192" s="66">
        <v>528884.43999999994</v>
      </c>
      <c r="AD192" s="63">
        <v>466591.83</v>
      </c>
      <c r="AE192" s="67">
        <v>321.74</v>
      </c>
      <c r="AF192" s="64">
        <v>0</v>
      </c>
      <c r="AG192" s="66">
        <v>513251.01</v>
      </c>
      <c r="AH192" s="63">
        <v>454998.89</v>
      </c>
      <c r="AI192" s="67">
        <v>176.14</v>
      </c>
      <c r="AJ192" s="63">
        <v>0</v>
      </c>
      <c r="AK192" s="66">
        <v>500498.78</v>
      </c>
      <c r="AL192" s="63">
        <v>518311.12</v>
      </c>
      <c r="AM192" s="67">
        <v>29.86</v>
      </c>
      <c r="AN192" s="63">
        <v>0</v>
      </c>
      <c r="AO192" s="66">
        <v>570547.37</v>
      </c>
      <c r="AP192" s="63">
        <v>801646.75</v>
      </c>
      <c r="AQ192" s="67">
        <v>39.82</v>
      </c>
      <c r="AR192" s="63">
        <v>0</v>
      </c>
      <c r="AS192" s="66">
        <f t="shared" si="33"/>
        <v>882205.59900000016</v>
      </c>
      <c r="AT192" s="68"/>
      <c r="AU192" s="69"/>
      <c r="AV192" s="63">
        <v>0</v>
      </c>
      <c r="AW192" s="63">
        <v>0</v>
      </c>
      <c r="AX192" s="63">
        <v>0</v>
      </c>
      <c r="AY192" s="63">
        <v>2</v>
      </c>
      <c r="AZ192" s="63">
        <v>2</v>
      </c>
      <c r="BA192" s="63">
        <v>2</v>
      </c>
      <c r="BB192" s="63"/>
      <c r="BC192" s="63"/>
      <c r="BD192" s="70">
        <f t="shared" si="36"/>
        <v>599077.43999999994</v>
      </c>
      <c r="BE192" s="71">
        <f t="shared" si="34"/>
        <v>189.04</v>
      </c>
      <c r="BF192" s="72">
        <f t="shared" ref="BF192:BF194" si="49">+$BJ$600</f>
        <v>520.02</v>
      </c>
      <c r="BG192" s="65">
        <f t="shared" si="35"/>
        <v>1048875.6200000001</v>
      </c>
      <c r="BH192" s="73">
        <f t="shared" si="37"/>
        <v>2.6344868006640677E-3</v>
      </c>
      <c r="BI192" s="74">
        <f t="shared" si="38"/>
        <v>2.6344868006640699E-3</v>
      </c>
    </row>
    <row r="193" spans="1:61" ht="15.75" customHeight="1" x14ac:dyDescent="0.25">
      <c r="A193" s="59">
        <v>1</v>
      </c>
      <c r="B193" s="60">
        <v>206</v>
      </c>
      <c r="C193" s="60">
        <v>20</v>
      </c>
      <c r="D193" s="61" t="s">
        <v>85</v>
      </c>
      <c r="E193" s="61" t="s">
        <v>270</v>
      </c>
      <c r="F193" s="62">
        <v>2938</v>
      </c>
      <c r="G193" s="63">
        <v>10</v>
      </c>
      <c r="H193" s="63">
        <v>448867.46</v>
      </c>
      <c r="I193" s="64">
        <v>0</v>
      </c>
      <c r="J193" s="65">
        <v>493754.2</v>
      </c>
      <c r="K193" s="63">
        <v>455824.64000000001</v>
      </c>
      <c r="L193" s="64">
        <v>0</v>
      </c>
      <c r="M193" s="65">
        <v>501407.1</v>
      </c>
      <c r="N193" s="63">
        <v>367820.66</v>
      </c>
      <c r="O193" s="64">
        <v>0</v>
      </c>
      <c r="P193" s="65">
        <v>404602.72</v>
      </c>
      <c r="Q193" s="63">
        <v>500834.64</v>
      </c>
      <c r="R193" s="64">
        <v>0</v>
      </c>
      <c r="S193" s="65">
        <v>550918.11</v>
      </c>
      <c r="T193" s="63">
        <v>541841.35</v>
      </c>
      <c r="U193" s="64">
        <v>0</v>
      </c>
      <c r="V193" s="66">
        <v>596025.48</v>
      </c>
      <c r="W193" s="63">
        <v>659837.06000000006</v>
      </c>
      <c r="X193" s="64">
        <v>0</v>
      </c>
      <c r="Y193" s="66">
        <v>725820.76</v>
      </c>
      <c r="Z193" s="63">
        <v>792531.8</v>
      </c>
      <c r="AA193" s="67">
        <v>677.74</v>
      </c>
      <c r="AB193" s="64">
        <v>0</v>
      </c>
      <c r="AC193" s="66">
        <v>871784.97</v>
      </c>
      <c r="AD193" s="63">
        <v>760327.25</v>
      </c>
      <c r="AE193" s="67">
        <v>504.68</v>
      </c>
      <c r="AF193" s="64">
        <v>0</v>
      </c>
      <c r="AG193" s="66">
        <v>836359.97</v>
      </c>
      <c r="AH193" s="63">
        <v>799044.83</v>
      </c>
      <c r="AI193" s="67">
        <v>0</v>
      </c>
      <c r="AJ193" s="63">
        <v>0</v>
      </c>
      <c r="AK193" s="66">
        <v>878949.31</v>
      </c>
      <c r="AL193" s="63">
        <v>967209.06</v>
      </c>
      <c r="AM193" s="67">
        <v>0</v>
      </c>
      <c r="AN193" s="63">
        <v>0</v>
      </c>
      <c r="AO193" s="66">
        <v>1063929.97</v>
      </c>
      <c r="AP193" s="63">
        <v>1370969.47</v>
      </c>
      <c r="AQ193" s="67">
        <v>0</v>
      </c>
      <c r="AR193" s="63">
        <v>0</v>
      </c>
      <c r="AS193" s="66">
        <f t="shared" si="33"/>
        <v>1508066.4170000001</v>
      </c>
      <c r="AT193" s="68"/>
      <c r="AU193" s="69"/>
      <c r="AV193" s="63">
        <v>0</v>
      </c>
      <c r="AW193" s="63">
        <v>0</v>
      </c>
      <c r="AX193" s="63">
        <v>0</v>
      </c>
      <c r="AY193" s="63">
        <v>0</v>
      </c>
      <c r="AZ193" s="63">
        <v>0</v>
      </c>
      <c r="BA193" s="63">
        <v>0</v>
      </c>
      <c r="BB193" s="63"/>
      <c r="BC193" s="63"/>
      <c r="BD193" s="70">
        <f t="shared" si="36"/>
        <v>1031818.13</v>
      </c>
      <c r="BE193" s="71">
        <f t="shared" si="34"/>
        <v>351.2</v>
      </c>
      <c r="BF193" s="72">
        <f t="shared" si="49"/>
        <v>520.02</v>
      </c>
      <c r="BG193" s="65">
        <f t="shared" si="35"/>
        <v>495993.16</v>
      </c>
      <c r="BH193" s="73">
        <f t="shared" si="37"/>
        <v>1.2457982703799149E-3</v>
      </c>
      <c r="BI193" s="74">
        <f t="shared" si="38"/>
        <v>1.2457982703799101E-3</v>
      </c>
    </row>
    <row r="194" spans="1:61" ht="15.75" customHeight="1" x14ac:dyDescent="0.25">
      <c r="A194" s="59">
        <v>1</v>
      </c>
      <c r="B194" s="60">
        <v>208</v>
      </c>
      <c r="C194" s="60">
        <v>2</v>
      </c>
      <c r="D194" s="61" t="s">
        <v>85</v>
      </c>
      <c r="E194" s="61" t="s">
        <v>271</v>
      </c>
      <c r="F194" s="62">
        <v>1591</v>
      </c>
      <c r="G194" s="63">
        <v>10</v>
      </c>
      <c r="H194" s="63">
        <v>305707.77</v>
      </c>
      <c r="I194" s="64">
        <v>0</v>
      </c>
      <c r="J194" s="65">
        <v>336278.54</v>
      </c>
      <c r="K194" s="63">
        <v>294086.14</v>
      </c>
      <c r="L194" s="64">
        <v>0</v>
      </c>
      <c r="M194" s="65">
        <v>323494.76</v>
      </c>
      <c r="N194" s="63">
        <v>254943.22</v>
      </c>
      <c r="O194" s="64">
        <v>0</v>
      </c>
      <c r="P194" s="65">
        <v>280437.53999999998</v>
      </c>
      <c r="Q194" s="63">
        <v>278608.13</v>
      </c>
      <c r="R194" s="64">
        <v>0</v>
      </c>
      <c r="S194" s="65">
        <v>306468.94</v>
      </c>
      <c r="T194" s="63">
        <v>230885.74</v>
      </c>
      <c r="U194" s="64">
        <v>0</v>
      </c>
      <c r="V194" s="66">
        <v>253974.32</v>
      </c>
      <c r="W194" s="63">
        <v>271600.36</v>
      </c>
      <c r="X194" s="64">
        <v>0</v>
      </c>
      <c r="Y194" s="66">
        <v>298760.39</v>
      </c>
      <c r="Z194" s="63">
        <v>302651.56</v>
      </c>
      <c r="AA194" s="67">
        <v>0</v>
      </c>
      <c r="AB194" s="64">
        <v>0</v>
      </c>
      <c r="AC194" s="66">
        <v>333792.69</v>
      </c>
      <c r="AD194" s="63">
        <v>313686.21999999997</v>
      </c>
      <c r="AE194" s="67">
        <v>856.69</v>
      </c>
      <c r="AF194" s="64">
        <v>0</v>
      </c>
      <c r="AG194" s="66">
        <v>346083.41</v>
      </c>
      <c r="AH194" s="63">
        <v>330056.31</v>
      </c>
      <c r="AI194" s="67">
        <v>248.86</v>
      </c>
      <c r="AJ194" s="63">
        <v>0</v>
      </c>
      <c r="AK194" s="66">
        <v>364759.13</v>
      </c>
      <c r="AL194" s="63">
        <v>362882.07</v>
      </c>
      <c r="AM194" s="67">
        <v>179.62</v>
      </c>
      <c r="AN194" s="63">
        <v>0</v>
      </c>
      <c r="AO194" s="66">
        <v>400943.62</v>
      </c>
      <c r="AP194" s="63">
        <v>562896.55000000005</v>
      </c>
      <c r="AQ194" s="67">
        <v>164.28</v>
      </c>
      <c r="AR194" s="63">
        <v>0</v>
      </c>
      <c r="AS194" s="66">
        <f t="shared" si="33"/>
        <v>620976.38900000008</v>
      </c>
      <c r="AT194" s="68"/>
      <c r="AU194" s="69"/>
      <c r="AV194" s="63">
        <v>4</v>
      </c>
      <c r="AW194" s="63">
        <v>9</v>
      </c>
      <c r="AX194" s="63">
        <v>9</v>
      </c>
      <c r="AY194" s="63">
        <v>9</v>
      </c>
      <c r="AZ194" s="63">
        <v>9</v>
      </c>
      <c r="BA194" s="63">
        <v>9</v>
      </c>
      <c r="BB194" s="63"/>
      <c r="BC194" s="63"/>
      <c r="BD194" s="70">
        <f t="shared" si="36"/>
        <v>413311.05</v>
      </c>
      <c r="BE194" s="71">
        <f t="shared" si="34"/>
        <v>259.77999999999997</v>
      </c>
      <c r="BF194" s="72">
        <f t="shared" si="49"/>
        <v>520.02</v>
      </c>
      <c r="BG194" s="65">
        <f t="shared" si="35"/>
        <v>414041.84</v>
      </c>
      <c r="BH194" s="73">
        <f t="shared" si="37"/>
        <v>1.03995911584127E-3</v>
      </c>
      <c r="BI194" s="74">
        <f t="shared" si="38"/>
        <v>1.03995911584127E-3</v>
      </c>
    </row>
    <row r="195" spans="1:61" ht="15.75" customHeight="1" x14ac:dyDescent="0.25">
      <c r="A195" s="59">
        <v>1</v>
      </c>
      <c r="B195" s="60">
        <v>209</v>
      </c>
      <c r="C195" s="60">
        <v>8</v>
      </c>
      <c r="D195" s="61" t="s">
        <v>89</v>
      </c>
      <c r="E195" s="61" t="s">
        <v>272</v>
      </c>
      <c r="F195" s="62">
        <v>4066</v>
      </c>
      <c r="G195" s="63">
        <v>12</v>
      </c>
      <c r="H195" s="63">
        <v>1472657.13</v>
      </c>
      <c r="I195" s="64">
        <v>69425.460000000006</v>
      </c>
      <c r="J195" s="65">
        <v>1571619.48</v>
      </c>
      <c r="K195" s="63">
        <v>1512061.16</v>
      </c>
      <c r="L195" s="64">
        <v>71283.08</v>
      </c>
      <c r="M195" s="65">
        <v>1613671.44</v>
      </c>
      <c r="N195" s="63">
        <v>1403238.49</v>
      </c>
      <c r="O195" s="64">
        <v>66152.740000000005</v>
      </c>
      <c r="P195" s="65">
        <v>1497536.03</v>
      </c>
      <c r="Q195" s="63">
        <v>1559580.78</v>
      </c>
      <c r="R195" s="64">
        <v>73857.61</v>
      </c>
      <c r="S195" s="65">
        <v>1664009.95</v>
      </c>
      <c r="T195" s="63">
        <v>1503290.79</v>
      </c>
      <c r="U195" s="64">
        <v>71512.89</v>
      </c>
      <c r="V195" s="66">
        <v>1603591.25</v>
      </c>
      <c r="W195" s="63">
        <v>1826559.13</v>
      </c>
      <c r="X195" s="64">
        <v>86978.880000000005</v>
      </c>
      <c r="Y195" s="66">
        <v>1948329.88</v>
      </c>
      <c r="Z195" s="63">
        <v>1877332.77</v>
      </c>
      <c r="AA195" s="67">
        <v>27498.27</v>
      </c>
      <c r="AB195" s="64">
        <v>89396.67</v>
      </c>
      <c r="AC195" s="66">
        <v>2140035.98</v>
      </c>
      <c r="AD195" s="63">
        <v>1649294.14</v>
      </c>
      <c r="AE195" s="67">
        <v>19863.34</v>
      </c>
      <c r="AF195" s="64">
        <v>78562.34</v>
      </c>
      <c r="AG195" s="66">
        <v>1911561.57</v>
      </c>
      <c r="AH195" s="63">
        <v>1578439.2</v>
      </c>
      <c r="AI195" s="67">
        <v>24548.05</v>
      </c>
      <c r="AJ195" s="63">
        <v>75121.34</v>
      </c>
      <c r="AK195" s="66">
        <v>1864703.18</v>
      </c>
      <c r="AL195" s="63">
        <v>2179696.69</v>
      </c>
      <c r="AM195" s="67">
        <v>33403.730000000003</v>
      </c>
      <c r="AN195" s="63">
        <v>103788.23</v>
      </c>
      <c r="AO195" s="66">
        <v>2497870.08</v>
      </c>
      <c r="AP195" s="63">
        <v>2617144.1800000002</v>
      </c>
      <c r="AQ195" s="67">
        <v>31438.86</v>
      </c>
      <c r="AR195" s="63">
        <v>124625.580254</v>
      </c>
      <c r="AS195" s="66">
        <f t="shared" si="33"/>
        <v>2974250.6077155205</v>
      </c>
      <c r="AT195" s="68"/>
      <c r="AU195" s="69"/>
      <c r="AV195" s="63">
        <v>755</v>
      </c>
      <c r="AW195" s="63">
        <v>783</v>
      </c>
      <c r="AX195" s="63">
        <v>935</v>
      </c>
      <c r="AY195" s="63">
        <v>943</v>
      </c>
      <c r="AZ195" s="63">
        <v>977</v>
      </c>
      <c r="BA195" s="63">
        <v>977</v>
      </c>
      <c r="BB195" s="63"/>
      <c r="BC195" s="63"/>
      <c r="BD195" s="70">
        <f t="shared" si="36"/>
        <v>2277684.2799999998</v>
      </c>
      <c r="BE195" s="71">
        <f t="shared" si="34"/>
        <v>560.17999999999995</v>
      </c>
      <c r="BF195" s="72">
        <f t="shared" ref="BF195:BF196" si="50">+$BJ$601</f>
        <v>508.08</v>
      </c>
      <c r="BG195" s="65">
        <f t="shared" si="35"/>
        <v>0</v>
      </c>
      <c r="BH195" s="73">
        <f t="shared" si="37"/>
        <v>0</v>
      </c>
      <c r="BI195" s="74">
        <f t="shared" si="38"/>
        <v>0</v>
      </c>
    </row>
    <row r="196" spans="1:61" ht="15.75" customHeight="1" x14ac:dyDescent="0.25">
      <c r="A196" s="59">
        <v>1</v>
      </c>
      <c r="B196" s="60">
        <v>211</v>
      </c>
      <c r="C196" s="60">
        <v>2</v>
      </c>
      <c r="D196" s="61" t="s">
        <v>89</v>
      </c>
      <c r="E196" s="61" t="s">
        <v>273</v>
      </c>
      <c r="F196" s="62">
        <v>11530</v>
      </c>
      <c r="G196" s="63">
        <v>12</v>
      </c>
      <c r="H196" s="63">
        <v>3951488.59</v>
      </c>
      <c r="I196" s="64">
        <v>0</v>
      </c>
      <c r="J196" s="65">
        <v>4425667.22</v>
      </c>
      <c r="K196" s="63">
        <v>4071991.56</v>
      </c>
      <c r="L196" s="64">
        <v>0</v>
      </c>
      <c r="M196" s="65">
        <v>4560630.54</v>
      </c>
      <c r="N196" s="63">
        <v>3669269.1</v>
      </c>
      <c r="O196" s="64">
        <v>0</v>
      </c>
      <c r="P196" s="65">
        <v>4109581.39</v>
      </c>
      <c r="Q196" s="63">
        <v>4222341.8499999996</v>
      </c>
      <c r="R196" s="64">
        <v>0</v>
      </c>
      <c r="S196" s="65">
        <v>4729022.87</v>
      </c>
      <c r="T196" s="63">
        <v>3730181.38</v>
      </c>
      <c r="U196" s="64">
        <v>0</v>
      </c>
      <c r="V196" s="66">
        <v>4177803.14</v>
      </c>
      <c r="W196" s="63">
        <v>4432264.8600000003</v>
      </c>
      <c r="X196" s="64">
        <v>0</v>
      </c>
      <c r="Y196" s="66">
        <v>4964136.6500000004</v>
      </c>
      <c r="Z196" s="63">
        <v>4977827.09</v>
      </c>
      <c r="AA196" s="67">
        <v>8618.7099999999991</v>
      </c>
      <c r="AB196" s="64">
        <v>0</v>
      </c>
      <c r="AC196" s="66">
        <v>5580452.6600000001</v>
      </c>
      <c r="AD196" s="63">
        <v>4770287.57</v>
      </c>
      <c r="AE196" s="67">
        <v>1991.05</v>
      </c>
      <c r="AF196" s="64">
        <v>0</v>
      </c>
      <c r="AG196" s="66">
        <v>5358107.0599999996</v>
      </c>
      <c r="AH196" s="63">
        <v>4727865.2</v>
      </c>
      <c r="AI196" s="67">
        <v>2489.5700000000002</v>
      </c>
      <c r="AJ196" s="63">
        <v>0</v>
      </c>
      <c r="AK196" s="66">
        <v>5316947.88</v>
      </c>
      <c r="AL196" s="63">
        <v>6019961.5199999996</v>
      </c>
      <c r="AM196" s="67">
        <v>2256.96</v>
      </c>
      <c r="AN196" s="63">
        <v>0</v>
      </c>
      <c r="AO196" s="66">
        <v>6766363.0499999998</v>
      </c>
      <c r="AP196" s="63">
        <v>7512769.9699999997</v>
      </c>
      <c r="AQ196" s="67">
        <v>3098.02</v>
      </c>
      <c r="AR196" s="63">
        <v>0</v>
      </c>
      <c r="AS196" s="66">
        <f t="shared" si="33"/>
        <v>8445169.9024000019</v>
      </c>
      <c r="AT196" s="68"/>
      <c r="AU196" s="69"/>
      <c r="AV196" s="63">
        <v>67</v>
      </c>
      <c r="AW196" s="63">
        <v>79</v>
      </c>
      <c r="AX196" s="63">
        <v>110</v>
      </c>
      <c r="AY196" s="63">
        <v>119</v>
      </c>
      <c r="AZ196" s="63">
        <v>154</v>
      </c>
      <c r="BA196" s="63">
        <v>154</v>
      </c>
      <c r="BB196" s="63"/>
      <c r="BC196" s="63"/>
      <c r="BD196" s="70">
        <f t="shared" si="36"/>
        <v>6293408.1100000003</v>
      </c>
      <c r="BE196" s="71">
        <f t="shared" si="34"/>
        <v>545.83000000000004</v>
      </c>
      <c r="BF196" s="72">
        <f t="shared" si="50"/>
        <v>508.08</v>
      </c>
      <c r="BG196" s="65">
        <f t="shared" si="35"/>
        <v>0</v>
      </c>
      <c r="BH196" s="73">
        <f t="shared" si="37"/>
        <v>0</v>
      </c>
      <c r="BI196" s="74">
        <f t="shared" si="38"/>
        <v>0</v>
      </c>
    </row>
    <row r="197" spans="1:61" ht="15.75" customHeight="1" x14ac:dyDescent="0.25">
      <c r="A197" s="59">
        <v>1</v>
      </c>
      <c r="B197" s="60">
        <v>212</v>
      </c>
      <c r="C197" s="60">
        <v>2</v>
      </c>
      <c r="D197" s="61" t="s">
        <v>85</v>
      </c>
      <c r="E197" s="61" t="s">
        <v>274</v>
      </c>
      <c r="F197" s="62">
        <v>4827</v>
      </c>
      <c r="G197" s="63">
        <v>10</v>
      </c>
      <c r="H197" s="63">
        <v>2261389.4</v>
      </c>
      <c r="I197" s="64">
        <v>0</v>
      </c>
      <c r="J197" s="65">
        <v>2487528.33</v>
      </c>
      <c r="K197" s="63">
        <v>1720167.51</v>
      </c>
      <c r="L197" s="64">
        <v>0</v>
      </c>
      <c r="M197" s="65">
        <v>1892184.26</v>
      </c>
      <c r="N197" s="63">
        <v>1356951.33</v>
      </c>
      <c r="O197" s="64">
        <v>0</v>
      </c>
      <c r="P197" s="65">
        <v>1492646.47</v>
      </c>
      <c r="Q197" s="63">
        <v>1653387.73</v>
      </c>
      <c r="R197" s="64">
        <v>0</v>
      </c>
      <c r="S197" s="65">
        <v>1818726.5</v>
      </c>
      <c r="T197" s="63">
        <v>1491863.98</v>
      </c>
      <c r="U197" s="64">
        <v>0</v>
      </c>
      <c r="V197" s="66">
        <v>1641050.37</v>
      </c>
      <c r="W197" s="63">
        <v>1654327.33</v>
      </c>
      <c r="X197" s="64">
        <v>0</v>
      </c>
      <c r="Y197" s="66">
        <v>1819760.06</v>
      </c>
      <c r="Z197" s="63">
        <v>2398676.59</v>
      </c>
      <c r="AA197" s="67">
        <v>3999.57</v>
      </c>
      <c r="AB197" s="64">
        <v>0</v>
      </c>
      <c r="AC197" s="66">
        <v>2662175.7799999998</v>
      </c>
      <c r="AD197" s="63">
        <v>1949002.45</v>
      </c>
      <c r="AE197" s="67">
        <v>2690.19</v>
      </c>
      <c r="AF197" s="64">
        <v>0</v>
      </c>
      <c r="AG197" s="66">
        <v>2173792.38</v>
      </c>
      <c r="AH197" s="63">
        <v>1758760.31</v>
      </c>
      <c r="AI197" s="67">
        <v>4354.9399999999996</v>
      </c>
      <c r="AJ197" s="63">
        <v>0</v>
      </c>
      <c r="AK197" s="66">
        <v>1974739.4</v>
      </c>
      <c r="AL197" s="63">
        <v>2488795.88</v>
      </c>
      <c r="AM197" s="67">
        <v>4286.75</v>
      </c>
      <c r="AN197" s="63">
        <v>0</v>
      </c>
      <c r="AO197" s="66">
        <v>2774787.63</v>
      </c>
      <c r="AP197" s="63">
        <v>3144875.77</v>
      </c>
      <c r="AQ197" s="67">
        <v>4500.17</v>
      </c>
      <c r="AR197" s="63">
        <v>0</v>
      </c>
      <c r="AS197" s="66">
        <f t="shared" si="33"/>
        <v>3508722.1840000004</v>
      </c>
      <c r="AT197" s="68"/>
      <c r="AU197" s="69"/>
      <c r="AV197" s="63">
        <v>128</v>
      </c>
      <c r="AW197" s="63">
        <v>150</v>
      </c>
      <c r="AX197" s="63">
        <v>205</v>
      </c>
      <c r="AY197" s="63">
        <v>191</v>
      </c>
      <c r="AZ197" s="63">
        <v>248</v>
      </c>
      <c r="BA197" s="63">
        <v>248</v>
      </c>
      <c r="BB197" s="63"/>
      <c r="BC197" s="63"/>
      <c r="BD197" s="70">
        <f t="shared" si="36"/>
        <v>2618843.4700000002</v>
      </c>
      <c r="BE197" s="71">
        <f t="shared" si="34"/>
        <v>542.54</v>
      </c>
      <c r="BF197" s="72">
        <f t="shared" ref="BF197:BF198" si="51">+$BJ$600</f>
        <v>520.02</v>
      </c>
      <c r="BG197" s="65">
        <f t="shared" si="35"/>
        <v>0</v>
      </c>
      <c r="BH197" s="73">
        <f t="shared" si="37"/>
        <v>0</v>
      </c>
      <c r="BI197" s="74">
        <f t="shared" si="38"/>
        <v>0</v>
      </c>
    </row>
    <row r="198" spans="1:61" ht="15.75" customHeight="1" x14ac:dyDescent="0.25">
      <c r="A198" s="59">
        <v>1</v>
      </c>
      <c r="B198" s="60">
        <v>213</v>
      </c>
      <c r="C198" s="60">
        <v>1</v>
      </c>
      <c r="D198" s="61" t="s">
        <v>85</v>
      </c>
      <c r="E198" s="61" t="s">
        <v>275</v>
      </c>
      <c r="F198" s="62">
        <v>6098</v>
      </c>
      <c r="G198" s="63">
        <v>10</v>
      </c>
      <c r="H198" s="63">
        <v>1621600.82</v>
      </c>
      <c r="I198" s="64">
        <v>31478.17</v>
      </c>
      <c r="J198" s="65">
        <v>1749134.92</v>
      </c>
      <c r="K198" s="63">
        <v>1709746.26</v>
      </c>
      <c r="L198" s="64">
        <v>33189.230000000003</v>
      </c>
      <c r="M198" s="65">
        <v>1844212.74</v>
      </c>
      <c r="N198" s="63">
        <v>1488739.7</v>
      </c>
      <c r="O198" s="64">
        <v>28899.040000000001</v>
      </c>
      <c r="P198" s="65">
        <v>1605824.72</v>
      </c>
      <c r="Q198" s="63">
        <v>1452383.8</v>
      </c>
      <c r="R198" s="64">
        <v>28297.7</v>
      </c>
      <c r="S198" s="65">
        <v>1566494.71</v>
      </c>
      <c r="T198" s="63">
        <v>1214146.21</v>
      </c>
      <c r="U198" s="64">
        <v>23748.799999999999</v>
      </c>
      <c r="V198" s="66">
        <v>1309437.1499999999</v>
      </c>
      <c r="W198" s="63">
        <v>1526418.61</v>
      </c>
      <c r="X198" s="64">
        <v>29929.73</v>
      </c>
      <c r="Y198" s="66">
        <v>1646137.77</v>
      </c>
      <c r="Z198" s="63">
        <v>1692731.55</v>
      </c>
      <c r="AA198" s="67">
        <v>3077.85</v>
      </c>
      <c r="AB198" s="64">
        <v>33190.76</v>
      </c>
      <c r="AC198" s="66">
        <v>1825494.86</v>
      </c>
      <c r="AD198" s="63">
        <v>1642269.76</v>
      </c>
      <c r="AE198" s="67">
        <v>741.53</v>
      </c>
      <c r="AF198" s="64">
        <v>31905.7</v>
      </c>
      <c r="AG198" s="66">
        <v>1771400.47</v>
      </c>
      <c r="AH198" s="63">
        <v>1463334.53</v>
      </c>
      <c r="AI198" s="67">
        <v>0</v>
      </c>
      <c r="AJ198" s="63">
        <v>29279.56</v>
      </c>
      <c r="AK198" s="66">
        <v>1577460.47</v>
      </c>
      <c r="AL198" s="63">
        <v>1761921.78</v>
      </c>
      <c r="AM198" s="67">
        <v>7.43</v>
      </c>
      <c r="AN198" s="63">
        <v>34161.64</v>
      </c>
      <c r="AO198" s="66">
        <v>1900536.15</v>
      </c>
      <c r="AP198" s="63">
        <v>2594102.19</v>
      </c>
      <c r="AQ198" s="67">
        <v>1.92</v>
      </c>
      <c r="AR198" s="63">
        <v>50677.093570999998</v>
      </c>
      <c r="AS198" s="66">
        <f t="shared" si="33"/>
        <v>2799079.4220719002</v>
      </c>
      <c r="AT198" s="68"/>
      <c r="AU198" s="69"/>
      <c r="AV198" s="63">
        <v>0</v>
      </c>
      <c r="AW198" s="63">
        <v>0</v>
      </c>
      <c r="AX198" s="63">
        <v>0</v>
      </c>
      <c r="AY198" s="63">
        <v>0</v>
      </c>
      <c r="AZ198" s="63">
        <v>6</v>
      </c>
      <c r="BA198" s="63">
        <v>6</v>
      </c>
      <c r="BB198" s="63"/>
      <c r="BC198" s="63"/>
      <c r="BD198" s="70">
        <f t="shared" si="36"/>
        <v>1974794.27</v>
      </c>
      <c r="BE198" s="71">
        <f t="shared" si="34"/>
        <v>323.83999999999997</v>
      </c>
      <c r="BF198" s="72">
        <f t="shared" si="51"/>
        <v>520.02</v>
      </c>
      <c r="BG198" s="65">
        <f t="shared" si="35"/>
        <v>1196305.6400000001</v>
      </c>
      <c r="BH198" s="73">
        <f t="shared" si="37"/>
        <v>3.0047904232343393E-3</v>
      </c>
      <c r="BI198" s="74">
        <f t="shared" si="38"/>
        <v>3.0047904232343402E-3</v>
      </c>
    </row>
    <row r="199" spans="1:61" ht="15.75" customHeight="1" x14ac:dyDescent="0.25">
      <c r="A199" s="59">
        <v>1</v>
      </c>
      <c r="B199" s="60">
        <v>214</v>
      </c>
      <c r="C199" s="60">
        <v>6</v>
      </c>
      <c r="D199" s="61" t="s">
        <v>89</v>
      </c>
      <c r="E199" s="61" t="s">
        <v>276</v>
      </c>
      <c r="F199" s="62">
        <v>18949</v>
      </c>
      <c r="G199" s="63">
        <v>12</v>
      </c>
      <c r="H199" s="63">
        <v>5419580.5499999998</v>
      </c>
      <c r="I199" s="64">
        <v>487761.08</v>
      </c>
      <c r="J199" s="65">
        <v>5523637.7999999998</v>
      </c>
      <c r="K199" s="63">
        <v>5184756.22</v>
      </c>
      <c r="L199" s="64">
        <v>466626.94</v>
      </c>
      <c r="M199" s="65">
        <v>5284304.79</v>
      </c>
      <c r="N199" s="63">
        <v>4613152.46</v>
      </c>
      <c r="O199" s="64">
        <v>415183.69</v>
      </c>
      <c r="P199" s="65">
        <v>4701725.03</v>
      </c>
      <c r="Q199" s="63">
        <v>5068254.46</v>
      </c>
      <c r="R199" s="64">
        <v>458562.13</v>
      </c>
      <c r="S199" s="65">
        <v>5162855.41</v>
      </c>
      <c r="T199" s="63">
        <v>5136489.84</v>
      </c>
      <c r="U199" s="64">
        <v>464881.24</v>
      </c>
      <c r="V199" s="66">
        <v>5232201.63</v>
      </c>
      <c r="W199" s="63">
        <v>5583266.1699999999</v>
      </c>
      <c r="X199" s="64">
        <v>507569.51</v>
      </c>
      <c r="Y199" s="66">
        <v>5684780.2699999996</v>
      </c>
      <c r="Z199" s="63">
        <v>6128373.0999999996</v>
      </c>
      <c r="AA199" s="67">
        <v>17433.04</v>
      </c>
      <c r="AB199" s="64">
        <v>557124.66</v>
      </c>
      <c r="AC199" s="66">
        <v>6222725.96</v>
      </c>
      <c r="AD199" s="63">
        <v>6171517.7699999996</v>
      </c>
      <c r="AE199" s="67">
        <v>2850.85</v>
      </c>
      <c r="AF199" s="64">
        <v>561046.89</v>
      </c>
      <c r="AG199" s="66">
        <v>6282987.1600000001</v>
      </c>
      <c r="AH199" s="63">
        <v>5823321.0199999996</v>
      </c>
      <c r="AI199" s="67">
        <v>2190.04</v>
      </c>
      <c r="AJ199" s="63">
        <v>529393.77</v>
      </c>
      <c r="AK199" s="66">
        <v>5934326.8099999996</v>
      </c>
      <c r="AL199" s="63">
        <v>8303994.8399999999</v>
      </c>
      <c r="AM199" s="67">
        <v>934.41</v>
      </c>
      <c r="AN199" s="63">
        <v>754909.96</v>
      </c>
      <c r="AO199" s="66">
        <v>8461509.6600000001</v>
      </c>
      <c r="AP199" s="63">
        <v>10794917.5</v>
      </c>
      <c r="AQ199" s="67">
        <v>3073.32</v>
      </c>
      <c r="AR199" s="63">
        <v>981357.98319599999</v>
      </c>
      <c r="AS199" s="66">
        <f t="shared" si="33"/>
        <v>11003798.35162048</v>
      </c>
      <c r="AT199" s="68"/>
      <c r="AU199" s="69"/>
      <c r="AV199" s="63">
        <v>11</v>
      </c>
      <c r="AW199" s="63">
        <v>11</v>
      </c>
      <c r="AX199" s="63">
        <v>34</v>
      </c>
      <c r="AY199" s="63">
        <v>34</v>
      </c>
      <c r="AZ199" s="63">
        <v>72</v>
      </c>
      <c r="BA199" s="63">
        <v>72</v>
      </c>
      <c r="BB199" s="63"/>
      <c r="BC199" s="63"/>
      <c r="BD199" s="70">
        <f t="shared" si="36"/>
        <v>7581069.5899999999</v>
      </c>
      <c r="BE199" s="71">
        <f t="shared" si="34"/>
        <v>400.08</v>
      </c>
      <c r="BF199" s="72">
        <f t="shared" ref="BF199:BF200" si="52">+$BJ$601</f>
        <v>508.08</v>
      </c>
      <c r="BG199" s="65">
        <f t="shared" si="35"/>
        <v>2046492</v>
      </c>
      <c r="BH199" s="73">
        <f t="shared" si="37"/>
        <v>5.1402245021813066E-3</v>
      </c>
      <c r="BI199" s="74">
        <f t="shared" si="38"/>
        <v>5.1402245021813101E-3</v>
      </c>
    </row>
    <row r="200" spans="1:61" ht="15.75" customHeight="1" x14ac:dyDescent="0.25">
      <c r="A200" s="59">
        <v>1</v>
      </c>
      <c r="B200" s="60">
        <v>215</v>
      </c>
      <c r="C200" s="60">
        <v>8</v>
      </c>
      <c r="D200" s="61" t="s">
        <v>89</v>
      </c>
      <c r="E200" s="61" t="s">
        <v>277</v>
      </c>
      <c r="F200" s="62">
        <v>6816</v>
      </c>
      <c r="G200" s="63">
        <v>12</v>
      </c>
      <c r="H200" s="63">
        <v>2767004.12</v>
      </c>
      <c r="I200" s="64">
        <v>0</v>
      </c>
      <c r="J200" s="65">
        <v>3099044.61</v>
      </c>
      <c r="K200" s="63">
        <v>2869247.75</v>
      </c>
      <c r="L200" s="64">
        <v>0</v>
      </c>
      <c r="M200" s="65">
        <v>3213557.49</v>
      </c>
      <c r="N200" s="63">
        <v>2518599.14</v>
      </c>
      <c r="O200" s="64">
        <v>0</v>
      </c>
      <c r="P200" s="65">
        <v>2820831.03</v>
      </c>
      <c r="Q200" s="63">
        <v>2850584.97</v>
      </c>
      <c r="R200" s="64">
        <v>0</v>
      </c>
      <c r="S200" s="65">
        <v>3192655.16</v>
      </c>
      <c r="T200" s="63">
        <v>2533249.2000000002</v>
      </c>
      <c r="U200" s="64">
        <v>0</v>
      </c>
      <c r="V200" s="66">
        <v>2837239.1</v>
      </c>
      <c r="W200" s="63">
        <v>2917554.49</v>
      </c>
      <c r="X200" s="64">
        <v>0</v>
      </c>
      <c r="Y200" s="66">
        <v>3267661.03</v>
      </c>
      <c r="Z200" s="63">
        <v>3307059.03</v>
      </c>
      <c r="AA200" s="67">
        <v>213565.83</v>
      </c>
      <c r="AB200" s="64">
        <v>0</v>
      </c>
      <c r="AC200" s="66">
        <v>5051174.6500000004</v>
      </c>
      <c r="AD200" s="63">
        <v>2942538.08</v>
      </c>
      <c r="AE200" s="67">
        <v>168976.61</v>
      </c>
      <c r="AF200" s="64">
        <v>0</v>
      </c>
      <c r="AG200" s="66">
        <v>4671222.6100000003</v>
      </c>
      <c r="AH200" s="63">
        <v>3447218.69</v>
      </c>
      <c r="AI200" s="67">
        <v>246396.68</v>
      </c>
      <c r="AJ200" s="63">
        <v>0</v>
      </c>
      <c r="AK200" s="66">
        <v>5326573.0599999996</v>
      </c>
      <c r="AL200" s="63">
        <v>4010612.24</v>
      </c>
      <c r="AM200" s="67">
        <v>270078.59000000003</v>
      </c>
      <c r="AN200" s="63">
        <v>0</v>
      </c>
      <c r="AO200" s="66">
        <v>5925921.6799999997</v>
      </c>
      <c r="AP200" s="63">
        <v>5437272.2699999996</v>
      </c>
      <c r="AQ200" s="67">
        <v>268812.93</v>
      </c>
      <c r="AR200" s="63">
        <v>0</v>
      </c>
      <c r="AS200" s="66">
        <f t="shared" si="33"/>
        <v>7565519.2032000003</v>
      </c>
      <c r="AT200" s="68"/>
      <c r="AU200" s="69"/>
      <c r="AV200" s="63">
        <v>7115</v>
      </c>
      <c r="AW200" s="63">
        <v>7018</v>
      </c>
      <c r="AX200" s="63">
        <v>7811</v>
      </c>
      <c r="AY200" s="63">
        <v>7788</v>
      </c>
      <c r="AZ200" s="63">
        <v>7969</v>
      </c>
      <c r="BA200" s="63">
        <v>7961</v>
      </c>
      <c r="BB200" s="63"/>
      <c r="BC200" s="63"/>
      <c r="BD200" s="70">
        <f t="shared" si="36"/>
        <v>5708082.2400000002</v>
      </c>
      <c r="BE200" s="71">
        <f t="shared" si="34"/>
        <v>837.45</v>
      </c>
      <c r="BF200" s="72">
        <f t="shared" si="52"/>
        <v>508.08</v>
      </c>
      <c r="BG200" s="65">
        <f t="shared" si="35"/>
        <v>0</v>
      </c>
      <c r="BH200" s="73">
        <f t="shared" si="37"/>
        <v>0</v>
      </c>
      <c r="BI200" s="74">
        <f t="shared" si="38"/>
        <v>0</v>
      </c>
    </row>
    <row r="201" spans="1:61" ht="15.75" customHeight="1" x14ac:dyDescent="0.25">
      <c r="A201" s="59">
        <v>1</v>
      </c>
      <c r="B201" s="60">
        <v>216</v>
      </c>
      <c r="C201" s="60">
        <v>4</v>
      </c>
      <c r="D201" s="61" t="s">
        <v>85</v>
      </c>
      <c r="E201" s="61" t="s">
        <v>278</v>
      </c>
      <c r="F201" s="62">
        <v>1332</v>
      </c>
      <c r="G201" s="63">
        <v>10</v>
      </c>
      <c r="H201" s="63">
        <v>52234.49</v>
      </c>
      <c r="I201" s="64">
        <v>6929.32</v>
      </c>
      <c r="J201" s="65">
        <v>49835.69</v>
      </c>
      <c r="K201" s="63">
        <v>57844.01</v>
      </c>
      <c r="L201" s="64">
        <v>8040.33</v>
      </c>
      <c r="M201" s="65">
        <v>54784.04</v>
      </c>
      <c r="N201" s="63">
        <v>53123.82</v>
      </c>
      <c r="O201" s="64">
        <v>3895.76</v>
      </c>
      <c r="P201" s="65">
        <v>54150.86</v>
      </c>
      <c r="Q201" s="63">
        <v>56451.21</v>
      </c>
      <c r="R201" s="64">
        <v>4188.8500000000004</v>
      </c>
      <c r="S201" s="65">
        <v>57488.59</v>
      </c>
      <c r="T201" s="63">
        <v>27668.95</v>
      </c>
      <c r="U201" s="64">
        <v>2112.52</v>
      </c>
      <c r="V201" s="66">
        <v>28112.080000000002</v>
      </c>
      <c r="W201" s="63">
        <v>73468.98</v>
      </c>
      <c r="X201" s="64">
        <v>5442.2</v>
      </c>
      <c r="Y201" s="66">
        <v>74829.460000000006</v>
      </c>
      <c r="Z201" s="63">
        <v>99341.52</v>
      </c>
      <c r="AA201" s="67">
        <v>174.38</v>
      </c>
      <c r="AB201" s="64">
        <v>7358.69</v>
      </c>
      <c r="AC201" s="66">
        <v>101181.12</v>
      </c>
      <c r="AD201" s="63">
        <v>98273.86</v>
      </c>
      <c r="AE201" s="67">
        <v>471.83</v>
      </c>
      <c r="AF201" s="64">
        <v>7279.6</v>
      </c>
      <c r="AG201" s="66">
        <v>100888.62</v>
      </c>
      <c r="AH201" s="63">
        <v>115684.53</v>
      </c>
      <c r="AI201" s="67">
        <v>311.83999999999997</v>
      </c>
      <c r="AJ201" s="63">
        <v>8577.36</v>
      </c>
      <c r="AK201" s="66">
        <v>117912.85</v>
      </c>
      <c r="AL201" s="63">
        <v>171210.23</v>
      </c>
      <c r="AM201" s="67">
        <v>322.52</v>
      </c>
      <c r="AN201" s="63">
        <v>12674.13</v>
      </c>
      <c r="AO201" s="66">
        <v>175348.89</v>
      </c>
      <c r="AP201" s="63">
        <v>285050.44</v>
      </c>
      <c r="AQ201" s="67">
        <v>476.52</v>
      </c>
      <c r="AR201" s="63">
        <v>21114.949669000001</v>
      </c>
      <c r="AS201" s="66">
        <f t="shared" si="33"/>
        <v>291556.77136410004</v>
      </c>
      <c r="AT201" s="68"/>
      <c r="AU201" s="69"/>
      <c r="AV201" s="63">
        <v>0</v>
      </c>
      <c r="AW201" s="63">
        <v>6</v>
      </c>
      <c r="AX201" s="63">
        <v>2</v>
      </c>
      <c r="AY201" s="63">
        <v>6</v>
      </c>
      <c r="AZ201" s="63">
        <v>8</v>
      </c>
      <c r="BA201" s="63">
        <v>8</v>
      </c>
      <c r="BB201" s="63"/>
      <c r="BC201" s="63"/>
      <c r="BD201" s="70">
        <f t="shared" si="36"/>
        <v>157377.65</v>
      </c>
      <c r="BE201" s="71">
        <f t="shared" si="34"/>
        <v>118.15</v>
      </c>
      <c r="BF201" s="72">
        <f t="shared" ref="BF201:BF203" si="53">+$BJ$600</f>
        <v>520.02</v>
      </c>
      <c r="BG201" s="65">
        <f t="shared" si="35"/>
        <v>535290.84</v>
      </c>
      <c r="BH201" s="73">
        <f t="shared" si="37"/>
        <v>1.3445032238392396E-3</v>
      </c>
      <c r="BI201" s="74">
        <f t="shared" si="38"/>
        <v>1.34450322383924E-3</v>
      </c>
    </row>
    <row r="202" spans="1:61" ht="15.75" customHeight="1" x14ac:dyDescent="0.25">
      <c r="A202" s="59">
        <v>1</v>
      </c>
      <c r="B202" s="60">
        <v>217</v>
      </c>
      <c r="C202" s="60">
        <v>18</v>
      </c>
      <c r="D202" s="61" t="s">
        <v>85</v>
      </c>
      <c r="E202" s="61" t="s">
        <v>279</v>
      </c>
      <c r="F202" s="62">
        <v>2829</v>
      </c>
      <c r="G202" s="63">
        <v>10</v>
      </c>
      <c r="H202" s="63">
        <v>790405.72</v>
      </c>
      <c r="I202" s="64">
        <v>0</v>
      </c>
      <c r="J202" s="65">
        <v>869446.29</v>
      </c>
      <c r="K202" s="63">
        <v>862813.62</v>
      </c>
      <c r="L202" s="64">
        <v>0</v>
      </c>
      <c r="M202" s="65">
        <v>949094.98</v>
      </c>
      <c r="N202" s="63">
        <v>796742.29</v>
      </c>
      <c r="O202" s="64">
        <v>0</v>
      </c>
      <c r="P202" s="65">
        <v>876416.52</v>
      </c>
      <c r="Q202" s="63">
        <v>909523.17</v>
      </c>
      <c r="R202" s="64">
        <v>0</v>
      </c>
      <c r="S202" s="65">
        <v>1000475.48</v>
      </c>
      <c r="T202" s="63">
        <v>883587.84</v>
      </c>
      <c r="U202" s="64">
        <v>0</v>
      </c>
      <c r="V202" s="66">
        <v>971946.62</v>
      </c>
      <c r="W202" s="63">
        <v>999890.34</v>
      </c>
      <c r="X202" s="64">
        <v>0</v>
      </c>
      <c r="Y202" s="66">
        <v>1099879.3700000001</v>
      </c>
      <c r="Z202" s="63">
        <v>1024273.06</v>
      </c>
      <c r="AA202" s="67">
        <v>14538.85</v>
      </c>
      <c r="AB202" s="64">
        <v>0</v>
      </c>
      <c r="AC202" s="66">
        <v>1263126.5</v>
      </c>
      <c r="AD202" s="63">
        <v>930682.14</v>
      </c>
      <c r="AE202" s="67">
        <v>13755.33</v>
      </c>
      <c r="AF202" s="64">
        <v>0</v>
      </c>
      <c r="AG202" s="66">
        <v>1160600.3799999999</v>
      </c>
      <c r="AH202" s="63">
        <v>873162.98</v>
      </c>
      <c r="AI202" s="67">
        <v>16103.85</v>
      </c>
      <c r="AJ202" s="63">
        <v>0</v>
      </c>
      <c r="AK202" s="66">
        <v>1132850.6499999999</v>
      </c>
      <c r="AL202" s="63">
        <v>1109839.51</v>
      </c>
      <c r="AM202" s="67">
        <v>21328.62</v>
      </c>
      <c r="AN202" s="63">
        <v>0</v>
      </c>
      <c r="AO202" s="66">
        <v>1389856.5</v>
      </c>
      <c r="AP202" s="63">
        <v>1566444.43</v>
      </c>
      <c r="AQ202" s="67">
        <v>18950.099999999999</v>
      </c>
      <c r="AR202" s="63">
        <v>0</v>
      </c>
      <c r="AS202" s="66">
        <f t="shared" si="33"/>
        <v>1920355.811</v>
      </c>
      <c r="AT202" s="68"/>
      <c r="AU202" s="69"/>
      <c r="AV202" s="63">
        <v>696</v>
      </c>
      <c r="AW202" s="63">
        <v>694</v>
      </c>
      <c r="AX202" s="63">
        <v>868</v>
      </c>
      <c r="AY202" s="63">
        <v>879</v>
      </c>
      <c r="AZ202" s="63">
        <v>996</v>
      </c>
      <c r="BA202" s="63">
        <v>996</v>
      </c>
      <c r="BB202" s="63"/>
      <c r="BC202" s="63"/>
      <c r="BD202" s="70">
        <f t="shared" si="36"/>
        <v>1373357.97</v>
      </c>
      <c r="BE202" s="71">
        <f t="shared" si="34"/>
        <v>485.46</v>
      </c>
      <c r="BF202" s="72">
        <f t="shared" si="53"/>
        <v>520.02</v>
      </c>
      <c r="BG202" s="65">
        <f t="shared" si="35"/>
        <v>97770.240000000005</v>
      </c>
      <c r="BH202" s="73">
        <f t="shared" si="37"/>
        <v>2.4557192661009517E-4</v>
      </c>
      <c r="BI202" s="74">
        <f t="shared" si="38"/>
        <v>2.4557192661009501E-4</v>
      </c>
    </row>
    <row r="203" spans="1:61" ht="15.75" customHeight="1" x14ac:dyDescent="0.25">
      <c r="A203" s="59">
        <v>1</v>
      </c>
      <c r="B203" s="60">
        <v>219</v>
      </c>
      <c r="C203" s="60">
        <v>19</v>
      </c>
      <c r="D203" s="61" t="s">
        <v>85</v>
      </c>
      <c r="E203" s="61" t="s">
        <v>280</v>
      </c>
      <c r="F203" s="62">
        <v>1414</v>
      </c>
      <c r="G203" s="63">
        <v>10</v>
      </c>
      <c r="H203" s="63">
        <v>155209.57</v>
      </c>
      <c r="I203" s="64">
        <v>0</v>
      </c>
      <c r="J203" s="65">
        <v>170730.53</v>
      </c>
      <c r="K203" s="63">
        <v>158394.25</v>
      </c>
      <c r="L203" s="64">
        <v>0</v>
      </c>
      <c r="M203" s="65">
        <v>174233.67</v>
      </c>
      <c r="N203" s="63">
        <v>105104.83</v>
      </c>
      <c r="O203" s="64">
        <v>3654.4</v>
      </c>
      <c r="P203" s="65">
        <v>111595.47</v>
      </c>
      <c r="Q203" s="63">
        <v>129112.89</v>
      </c>
      <c r="R203" s="64">
        <v>11854.39</v>
      </c>
      <c r="S203" s="65">
        <v>128984.35</v>
      </c>
      <c r="T203" s="63">
        <v>124544.84</v>
      </c>
      <c r="U203" s="64">
        <v>11454.01</v>
      </c>
      <c r="V203" s="66">
        <v>124399.92</v>
      </c>
      <c r="W203" s="63">
        <v>194523.03</v>
      </c>
      <c r="X203" s="64">
        <v>17683.97</v>
      </c>
      <c r="Y203" s="66">
        <v>194522.96</v>
      </c>
      <c r="Z203" s="63">
        <v>233386.44</v>
      </c>
      <c r="AA203" s="67">
        <v>922.09</v>
      </c>
      <c r="AB203" s="64">
        <v>21217.01</v>
      </c>
      <c r="AC203" s="66">
        <v>237627.9</v>
      </c>
      <c r="AD203" s="63">
        <v>247607.54</v>
      </c>
      <c r="AE203" s="67">
        <v>383.92</v>
      </c>
      <c r="AF203" s="64">
        <v>21589.88</v>
      </c>
      <c r="AG203" s="66">
        <v>253452.95</v>
      </c>
      <c r="AH203" s="63">
        <v>239409.93</v>
      </c>
      <c r="AI203" s="67">
        <v>491.49</v>
      </c>
      <c r="AJ203" s="63">
        <v>21789.25</v>
      </c>
      <c r="AK203" s="66">
        <v>244973.9</v>
      </c>
      <c r="AL203" s="63">
        <v>233263.93</v>
      </c>
      <c r="AM203" s="67">
        <v>940.01</v>
      </c>
      <c r="AN203" s="63">
        <v>21960.71</v>
      </c>
      <c r="AO203" s="66">
        <v>237093.35</v>
      </c>
      <c r="AP203" s="63">
        <v>364285.78</v>
      </c>
      <c r="AQ203" s="67">
        <v>406.46</v>
      </c>
      <c r="AR203" s="63">
        <v>32862.724208</v>
      </c>
      <c r="AS203" s="66">
        <f t="shared" ref="AS203:AS266" si="54">+(AP203-AR203-AQ203+IF(AZ203=0,AQ203,AZ203*$G$7))*(1+G203/100)</f>
        <v>372877.77537120006</v>
      </c>
      <c r="AT203" s="68"/>
      <c r="AU203" s="69"/>
      <c r="AV203" s="63">
        <v>24</v>
      </c>
      <c r="AW203" s="63">
        <v>24</v>
      </c>
      <c r="AX203" s="63">
        <v>28</v>
      </c>
      <c r="AY203" s="63">
        <v>26</v>
      </c>
      <c r="AZ203" s="63">
        <v>40</v>
      </c>
      <c r="BA203" s="63">
        <v>40</v>
      </c>
      <c r="BB203" s="63"/>
      <c r="BC203" s="63"/>
      <c r="BD203" s="70">
        <f t="shared" si="36"/>
        <v>269205.18</v>
      </c>
      <c r="BE203" s="71">
        <f t="shared" ref="BE203:BE266" si="55">ROUND(BD203/F203,2)</f>
        <v>190.39</v>
      </c>
      <c r="BF203" s="72">
        <f t="shared" si="53"/>
        <v>520.02</v>
      </c>
      <c r="BG203" s="65">
        <f t="shared" ref="BG203:BG266" si="56">IF((BF203-BE203)&lt;0,0,(BF203-BE203)*F203)</f>
        <v>466096.82</v>
      </c>
      <c r="BH203" s="73">
        <f t="shared" si="37"/>
        <v>1.1707068947998771E-3</v>
      </c>
      <c r="BI203" s="74">
        <f t="shared" si="38"/>
        <v>1.1707068947998799E-3</v>
      </c>
    </row>
    <row r="204" spans="1:61" ht="15.75" customHeight="1" x14ac:dyDescent="0.25">
      <c r="A204" s="59">
        <v>1</v>
      </c>
      <c r="B204" s="60">
        <v>220</v>
      </c>
      <c r="C204" s="60">
        <v>3</v>
      </c>
      <c r="D204" s="61" t="s">
        <v>89</v>
      </c>
      <c r="E204" s="61" t="s">
        <v>281</v>
      </c>
      <c r="F204" s="62">
        <v>19601</v>
      </c>
      <c r="G204" s="63">
        <v>12</v>
      </c>
      <c r="H204" s="63">
        <v>6846831.4699999997</v>
      </c>
      <c r="I204" s="64">
        <v>726254.6</v>
      </c>
      <c r="J204" s="65">
        <v>6855046.0899999999</v>
      </c>
      <c r="K204" s="63">
        <v>7065209.3700000001</v>
      </c>
      <c r="L204" s="64">
        <v>749418.29</v>
      </c>
      <c r="M204" s="65">
        <v>7073686</v>
      </c>
      <c r="N204" s="63">
        <v>5410522.0499999998</v>
      </c>
      <c r="O204" s="64">
        <v>573901.56999999995</v>
      </c>
      <c r="P204" s="65">
        <v>5417014.9400000004</v>
      </c>
      <c r="Q204" s="63">
        <v>5622171.4699999997</v>
      </c>
      <c r="R204" s="64">
        <v>599055.80000000005</v>
      </c>
      <c r="S204" s="65">
        <v>5625889.54</v>
      </c>
      <c r="T204" s="63">
        <v>5085946.63</v>
      </c>
      <c r="U204" s="64">
        <v>542374.54</v>
      </c>
      <c r="V204" s="66">
        <v>5088800.7300000004</v>
      </c>
      <c r="W204" s="63">
        <v>5872563.6600000001</v>
      </c>
      <c r="X204" s="64">
        <v>629204.84</v>
      </c>
      <c r="Y204" s="66">
        <v>5872561.8799999999</v>
      </c>
      <c r="Z204" s="63">
        <v>6299809.96</v>
      </c>
      <c r="AA204" s="67">
        <v>16398.61</v>
      </c>
      <c r="AB204" s="64">
        <v>674981.35</v>
      </c>
      <c r="AC204" s="66">
        <v>6289468.6900000004</v>
      </c>
      <c r="AD204" s="63">
        <v>6164068.5099999998</v>
      </c>
      <c r="AE204" s="67">
        <v>2346.09</v>
      </c>
      <c r="AF204" s="64">
        <v>666833.39</v>
      </c>
      <c r="AG204" s="66">
        <v>6160296.0199999996</v>
      </c>
      <c r="AH204" s="63">
        <v>5293102.5199999996</v>
      </c>
      <c r="AI204" s="67">
        <v>1661.96</v>
      </c>
      <c r="AJ204" s="63">
        <v>561837.38</v>
      </c>
      <c r="AK204" s="66">
        <v>5304736.68</v>
      </c>
      <c r="AL204" s="63">
        <v>6530659.2699999996</v>
      </c>
      <c r="AM204" s="67">
        <v>990.8</v>
      </c>
      <c r="AN204" s="63">
        <v>704072.16</v>
      </c>
      <c r="AO204" s="66">
        <v>6532249</v>
      </c>
      <c r="AP204" s="63">
        <v>8690844</v>
      </c>
      <c r="AQ204" s="67">
        <v>1094.01</v>
      </c>
      <c r="AR204" s="63">
        <v>931925.40320099995</v>
      </c>
      <c r="AS204" s="66">
        <f t="shared" si="54"/>
        <v>8700134.9868148807</v>
      </c>
      <c r="AT204" s="68"/>
      <c r="AU204" s="69"/>
      <c r="AV204" s="63">
        <v>36</v>
      </c>
      <c r="AW204" s="63">
        <v>27</v>
      </c>
      <c r="AX204" s="63">
        <v>34</v>
      </c>
      <c r="AY204" s="63">
        <v>34</v>
      </c>
      <c r="AZ204" s="63">
        <v>51</v>
      </c>
      <c r="BA204" s="63">
        <v>51</v>
      </c>
      <c r="BB204" s="63"/>
      <c r="BC204" s="63"/>
      <c r="BD204" s="70">
        <f t="shared" ref="BD204:BD267" si="57">+ROUND((AC204+AG204+AK204+AO204+AS204)/5,2)</f>
        <v>6597377.0800000001</v>
      </c>
      <c r="BE204" s="71">
        <f t="shared" si="55"/>
        <v>336.58</v>
      </c>
      <c r="BF204" s="72">
        <f t="shared" ref="BF204:BF206" si="58">+$BJ$601</f>
        <v>508.08</v>
      </c>
      <c r="BG204" s="65">
        <f t="shared" si="56"/>
        <v>3361571.5</v>
      </c>
      <c r="BH204" s="73">
        <f t="shared" ref="BH204:BH267" si="59">+BG204/$BG$7</f>
        <v>8.4433421631427662E-3</v>
      </c>
      <c r="BI204" s="74">
        <f t="shared" ref="BI204:BI267" si="60">+ROUND(BH204,18)</f>
        <v>8.4433421631427696E-3</v>
      </c>
    </row>
    <row r="205" spans="1:61" ht="15.75" customHeight="1" x14ac:dyDescent="0.25">
      <c r="A205" s="59">
        <v>1</v>
      </c>
      <c r="B205" s="60">
        <v>221</v>
      </c>
      <c r="C205" s="60">
        <v>11</v>
      </c>
      <c r="D205" s="61" t="s">
        <v>89</v>
      </c>
      <c r="E205" s="61" t="s">
        <v>282</v>
      </c>
      <c r="F205" s="62">
        <v>4870</v>
      </c>
      <c r="G205" s="63">
        <v>12</v>
      </c>
      <c r="H205" s="63">
        <v>600999.17000000004</v>
      </c>
      <c r="I205" s="64">
        <v>0</v>
      </c>
      <c r="J205" s="65">
        <v>673119.08</v>
      </c>
      <c r="K205" s="63">
        <v>600616.57999999996</v>
      </c>
      <c r="L205" s="64">
        <v>0</v>
      </c>
      <c r="M205" s="65">
        <v>672690.57</v>
      </c>
      <c r="N205" s="63">
        <v>385809.82</v>
      </c>
      <c r="O205" s="64">
        <v>0</v>
      </c>
      <c r="P205" s="65">
        <v>432106.99</v>
      </c>
      <c r="Q205" s="63">
        <v>503586.53</v>
      </c>
      <c r="R205" s="64">
        <v>0</v>
      </c>
      <c r="S205" s="65">
        <v>564016.92000000004</v>
      </c>
      <c r="T205" s="63">
        <v>353356.29</v>
      </c>
      <c r="U205" s="64">
        <v>0</v>
      </c>
      <c r="V205" s="66">
        <v>395759.05</v>
      </c>
      <c r="W205" s="63">
        <v>572460.76</v>
      </c>
      <c r="X205" s="64">
        <v>0</v>
      </c>
      <c r="Y205" s="66">
        <v>641156.05000000005</v>
      </c>
      <c r="Z205" s="63">
        <v>729265.68</v>
      </c>
      <c r="AA205" s="67">
        <v>1282.04</v>
      </c>
      <c r="AB205" s="64">
        <v>0</v>
      </c>
      <c r="AC205" s="66">
        <v>816777.56</v>
      </c>
      <c r="AD205" s="63">
        <v>741059.4</v>
      </c>
      <c r="AE205" s="67">
        <v>356.14</v>
      </c>
      <c r="AF205" s="64">
        <v>0</v>
      </c>
      <c r="AG205" s="66">
        <v>829986.53</v>
      </c>
      <c r="AH205" s="63">
        <v>606143.85</v>
      </c>
      <c r="AI205" s="67">
        <v>0</v>
      </c>
      <c r="AJ205" s="63">
        <v>0</v>
      </c>
      <c r="AK205" s="66">
        <v>678881.11</v>
      </c>
      <c r="AL205" s="63">
        <v>838392.05</v>
      </c>
      <c r="AM205" s="67">
        <v>0</v>
      </c>
      <c r="AN205" s="63">
        <v>75448.19</v>
      </c>
      <c r="AO205" s="66">
        <v>854497.12</v>
      </c>
      <c r="AP205" s="63">
        <v>1172165.1000000001</v>
      </c>
      <c r="AQ205" s="67">
        <v>65.72</v>
      </c>
      <c r="AR205" s="63">
        <v>107078.639402</v>
      </c>
      <c r="AS205" s="66">
        <f t="shared" si="54"/>
        <v>1193492.1382697602</v>
      </c>
      <c r="AT205" s="68"/>
      <c r="AU205" s="69"/>
      <c r="AV205" s="63">
        <v>0</v>
      </c>
      <c r="AW205" s="63">
        <v>0</v>
      </c>
      <c r="AX205" s="63">
        <v>0</v>
      </c>
      <c r="AY205" s="63">
        <v>0</v>
      </c>
      <c r="AZ205" s="63">
        <v>3</v>
      </c>
      <c r="BA205" s="63">
        <v>3</v>
      </c>
      <c r="BB205" s="63"/>
      <c r="BC205" s="63"/>
      <c r="BD205" s="70">
        <f t="shared" si="57"/>
        <v>874726.89</v>
      </c>
      <c r="BE205" s="71">
        <f t="shared" si="55"/>
        <v>179.62</v>
      </c>
      <c r="BF205" s="72">
        <f t="shared" si="58"/>
        <v>508.08</v>
      </c>
      <c r="BG205" s="65">
        <f t="shared" si="56"/>
        <v>1599600.2</v>
      </c>
      <c r="BH205" s="73">
        <f t="shared" si="59"/>
        <v>4.0177553304552955E-3</v>
      </c>
      <c r="BI205" s="74">
        <f t="shared" si="60"/>
        <v>4.0177553304552999E-3</v>
      </c>
    </row>
    <row r="206" spans="1:61" ht="15.75" customHeight="1" x14ac:dyDescent="0.25">
      <c r="A206" s="59">
        <v>1</v>
      </c>
      <c r="B206" s="60">
        <v>222</v>
      </c>
      <c r="C206" s="60">
        <v>18</v>
      </c>
      <c r="D206" s="61" t="s">
        <v>89</v>
      </c>
      <c r="E206" s="61" t="s">
        <v>283</v>
      </c>
      <c r="F206" s="62">
        <v>10424</v>
      </c>
      <c r="G206" s="63">
        <v>12</v>
      </c>
      <c r="H206" s="63">
        <v>5360140.47</v>
      </c>
      <c r="I206" s="64">
        <v>300371.76</v>
      </c>
      <c r="J206" s="65">
        <v>5666940.96</v>
      </c>
      <c r="K206" s="63">
        <v>5104723</v>
      </c>
      <c r="L206" s="64">
        <v>286058.65999999997</v>
      </c>
      <c r="M206" s="65">
        <v>5396904.0599999996</v>
      </c>
      <c r="N206" s="63">
        <v>4577094.51</v>
      </c>
      <c r="O206" s="64">
        <v>256491.05</v>
      </c>
      <c r="P206" s="65">
        <v>4839075.87</v>
      </c>
      <c r="Q206" s="63">
        <v>4715753.29</v>
      </c>
      <c r="R206" s="64">
        <v>265502.08000000002</v>
      </c>
      <c r="S206" s="65">
        <v>4984281.3600000003</v>
      </c>
      <c r="T206" s="63">
        <v>4568916.68</v>
      </c>
      <c r="U206" s="64">
        <v>257546.06</v>
      </c>
      <c r="V206" s="66">
        <v>4828735.09</v>
      </c>
      <c r="W206" s="63">
        <v>4771275.6900000004</v>
      </c>
      <c r="X206" s="64">
        <v>270073.09999999998</v>
      </c>
      <c r="Y206" s="66">
        <v>5041346.8899999997</v>
      </c>
      <c r="Z206" s="63">
        <v>5015026.8600000003</v>
      </c>
      <c r="AA206" s="67">
        <v>137094.6</v>
      </c>
      <c r="AB206" s="64">
        <v>283870.38</v>
      </c>
      <c r="AC206" s="66">
        <v>6031003.2999999998</v>
      </c>
      <c r="AD206" s="63">
        <v>4365433.08</v>
      </c>
      <c r="AE206" s="67">
        <v>105034.86</v>
      </c>
      <c r="AF206" s="64">
        <v>251122.32</v>
      </c>
      <c r="AG206" s="66">
        <v>5342596.8499999996</v>
      </c>
      <c r="AH206" s="63">
        <v>4158505.97</v>
      </c>
      <c r="AI206" s="67">
        <v>141567.69</v>
      </c>
      <c r="AJ206" s="63">
        <v>235112.99</v>
      </c>
      <c r="AK206" s="66">
        <v>5188190.6100000003</v>
      </c>
      <c r="AL206" s="63">
        <v>5336437.26</v>
      </c>
      <c r="AM206" s="67">
        <v>141668.29</v>
      </c>
      <c r="AN206" s="63">
        <v>302060.82</v>
      </c>
      <c r="AO206" s="66">
        <v>6454899.8200000003</v>
      </c>
      <c r="AP206" s="63">
        <v>7041202.7599999998</v>
      </c>
      <c r="AQ206" s="67">
        <v>140802.74</v>
      </c>
      <c r="AR206" s="63">
        <v>398556.51918200002</v>
      </c>
      <c r="AS206" s="66">
        <f t="shared" si="54"/>
        <v>8274056.4713161597</v>
      </c>
      <c r="AT206" s="68"/>
      <c r="AU206" s="69"/>
      <c r="AV206" s="63">
        <v>3972</v>
      </c>
      <c r="AW206" s="63">
        <v>3822</v>
      </c>
      <c r="AX206" s="63">
        <v>4272</v>
      </c>
      <c r="AY206" s="63">
        <v>4373</v>
      </c>
      <c r="AZ206" s="63">
        <v>4449</v>
      </c>
      <c r="BA206" s="63">
        <v>4435</v>
      </c>
      <c r="BB206" s="63"/>
      <c r="BC206" s="63"/>
      <c r="BD206" s="70">
        <f t="shared" si="57"/>
        <v>6258149.4100000001</v>
      </c>
      <c r="BE206" s="71">
        <f t="shared" si="55"/>
        <v>600.36</v>
      </c>
      <c r="BF206" s="72">
        <f t="shared" si="58"/>
        <v>508.08</v>
      </c>
      <c r="BG206" s="65">
        <f t="shared" si="56"/>
        <v>0</v>
      </c>
      <c r="BH206" s="73">
        <f t="shared" si="59"/>
        <v>0</v>
      </c>
      <c r="BI206" s="74">
        <f t="shared" si="60"/>
        <v>0</v>
      </c>
    </row>
    <row r="207" spans="1:61" ht="15.75" customHeight="1" x14ac:dyDescent="0.25">
      <c r="A207" s="59">
        <v>1</v>
      </c>
      <c r="B207" s="60">
        <v>223</v>
      </c>
      <c r="C207" s="60">
        <v>18</v>
      </c>
      <c r="D207" s="61" t="s">
        <v>85</v>
      </c>
      <c r="E207" s="61" t="s">
        <v>284</v>
      </c>
      <c r="F207" s="62">
        <v>268</v>
      </c>
      <c r="G207" s="63">
        <v>10</v>
      </c>
      <c r="H207" s="63">
        <v>98398.080000000002</v>
      </c>
      <c r="I207" s="64">
        <v>1119.01</v>
      </c>
      <c r="J207" s="65">
        <v>107006.98</v>
      </c>
      <c r="K207" s="63">
        <v>58892.37</v>
      </c>
      <c r="L207" s="64">
        <v>762.47</v>
      </c>
      <c r="M207" s="65">
        <v>63942.89</v>
      </c>
      <c r="N207" s="63">
        <v>56495.23</v>
      </c>
      <c r="O207" s="64">
        <v>1845.7</v>
      </c>
      <c r="P207" s="65">
        <v>60114.48</v>
      </c>
      <c r="Q207" s="63">
        <v>61248.51</v>
      </c>
      <c r="R207" s="64">
        <v>2901.67</v>
      </c>
      <c r="S207" s="65">
        <v>64181.53</v>
      </c>
      <c r="T207" s="63">
        <v>57344.72</v>
      </c>
      <c r="U207" s="64">
        <v>2723.13</v>
      </c>
      <c r="V207" s="66">
        <v>60083.75</v>
      </c>
      <c r="W207" s="63">
        <v>83092.22</v>
      </c>
      <c r="X207" s="64">
        <v>3956.83</v>
      </c>
      <c r="Y207" s="66">
        <v>87048.93</v>
      </c>
      <c r="Z207" s="63">
        <v>72968.52</v>
      </c>
      <c r="AA207" s="67">
        <v>1271.56</v>
      </c>
      <c r="AB207" s="64">
        <v>3474.74</v>
      </c>
      <c r="AC207" s="66">
        <v>81833.210000000006</v>
      </c>
      <c r="AD207" s="63">
        <v>70415.839999999997</v>
      </c>
      <c r="AE207" s="67">
        <v>1180.07</v>
      </c>
      <c r="AF207" s="64">
        <v>3357.43</v>
      </c>
      <c r="AG207" s="66">
        <v>80568.91</v>
      </c>
      <c r="AH207" s="63">
        <v>60061.62</v>
      </c>
      <c r="AI207" s="67">
        <v>988.07</v>
      </c>
      <c r="AJ207" s="63">
        <v>2860.43</v>
      </c>
      <c r="AK207" s="66">
        <v>70594.13</v>
      </c>
      <c r="AL207" s="63">
        <v>78920.63</v>
      </c>
      <c r="AM207" s="67">
        <v>657.9</v>
      </c>
      <c r="AN207" s="63">
        <v>3758.66</v>
      </c>
      <c r="AO207" s="66">
        <v>93342.1</v>
      </c>
      <c r="AP207" s="63">
        <v>123045.44</v>
      </c>
      <c r="AQ207" s="67">
        <v>970.96</v>
      </c>
      <c r="AR207" s="63">
        <v>5858.8450000000003</v>
      </c>
      <c r="AS207" s="66">
        <f t="shared" si="54"/>
        <v>139443.5625</v>
      </c>
      <c r="AT207" s="68"/>
      <c r="AU207" s="69"/>
      <c r="AV207" s="63">
        <v>31</v>
      </c>
      <c r="AW207" s="63">
        <v>37</v>
      </c>
      <c r="AX207" s="63">
        <v>40</v>
      </c>
      <c r="AY207" s="63">
        <v>52</v>
      </c>
      <c r="AZ207" s="63">
        <v>53</v>
      </c>
      <c r="BA207" s="63">
        <v>53</v>
      </c>
      <c r="BB207" s="63"/>
      <c r="BC207" s="63"/>
      <c r="BD207" s="70">
        <f t="shared" si="57"/>
        <v>93156.38</v>
      </c>
      <c r="BE207" s="71">
        <f t="shared" si="55"/>
        <v>347.6</v>
      </c>
      <c r="BF207" s="72">
        <f t="shared" ref="BF207:BF211" si="61">+$BJ$600</f>
        <v>520.02</v>
      </c>
      <c r="BG207" s="65">
        <f t="shared" si="56"/>
        <v>46208.55999999999</v>
      </c>
      <c r="BH207" s="73">
        <f t="shared" si="59"/>
        <v>1.1606318144537823E-4</v>
      </c>
      <c r="BI207" s="74">
        <f t="shared" si="60"/>
        <v>1.16063181445378E-4</v>
      </c>
    </row>
    <row r="208" spans="1:61" ht="15.75" customHeight="1" x14ac:dyDescent="0.25">
      <c r="A208" s="59">
        <v>1</v>
      </c>
      <c r="B208" s="60">
        <v>225</v>
      </c>
      <c r="C208" s="60">
        <v>4</v>
      </c>
      <c r="D208" s="61" t="s">
        <v>85</v>
      </c>
      <c r="E208" s="61" t="s">
        <v>285</v>
      </c>
      <c r="F208" s="62">
        <v>1322</v>
      </c>
      <c r="G208" s="63">
        <v>10</v>
      </c>
      <c r="H208" s="63">
        <v>185886.57</v>
      </c>
      <c r="I208" s="64">
        <v>0</v>
      </c>
      <c r="J208" s="65">
        <v>204475.22</v>
      </c>
      <c r="K208" s="63">
        <v>197315.49</v>
      </c>
      <c r="L208" s="64">
        <v>19549.349999999999</v>
      </c>
      <c r="M208" s="65">
        <v>195542.75</v>
      </c>
      <c r="N208" s="63">
        <v>219499.95</v>
      </c>
      <c r="O208" s="64">
        <v>19755.07</v>
      </c>
      <c r="P208" s="65">
        <v>219719.36</v>
      </c>
      <c r="Q208" s="63">
        <v>236897.93</v>
      </c>
      <c r="R208" s="64">
        <v>21506.57</v>
      </c>
      <c r="S208" s="65">
        <v>236930.49</v>
      </c>
      <c r="T208" s="63">
        <v>247122.16</v>
      </c>
      <c r="U208" s="64">
        <v>22521.63</v>
      </c>
      <c r="V208" s="66">
        <v>247060.58</v>
      </c>
      <c r="W208" s="63">
        <v>271648.38</v>
      </c>
      <c r="X208" s="64">
        <v>24695.37</v>
      </c>
      <c r="Y208" s="66">
        <v>271648.31</v>
      </c>
      <c r="Z208" s="63">
        <v>276978.28000000003</v>
      </c>
      <c r="AA208" s="67">
        <v>600.97</v>
      </c>
      <c r="AB208" s="64">
        <v>25179.91</v>
      </c>
      <c r="AC208" s="66">
        <v>276755.13</v>
      </c>
      <c r="AD208" s="63">
        <v>248041.41</v>
      </c>
      <c r="AE208" s="67">
        <v>167.9</v>
      </c>
      <c r="AF208" s="64">
        <v>22660.68</v>
      </c>
      <c r="AG208" s="66">
        <v>249048.06</v>
      </c>
      <c r="AH208" s="63">
        <v>251161.31</v>
      </c>
      <c r="AI208" s="67">
        <v>240.89</v>
      </c>
      <c r="AJ208" s="63">
        <v>22772.7</v>
      </c>
      <c r="AK208" s="66">
        <v>254028.39</v>
      </c>
      <c r="AL208" s="63">
        <v>324730.95</v>
      </c>
      <c r="AM208" s="67">
        <v>262.79000000000002</v>
      </c>
      <c r="AN208" s="63">
        <v>29528.34</v>
      </c>
      <c r="AO208" s="66">
        <v>328375.67</v>
      </c>
      <c r="AP208" s="63">
        <v>444569.11</v>
      </c>
      <c r="AQ208" s="67">
        <v>372.31</v>
      </c>
      <c r="AR208" s="63">
        <v>40408.422164000003</v>
      </c>
      <c r="AS208" s="66">
        <f t="shared" si="54"/>
        <v>450079.89161960001</v>
      </c>
      <c r="AT208" s="68"/>
      <c r="AU208" s="69"/>
      <c r="AV208" s="63">
        <v>2</v>
      </c>
      <c r="AW208" s="63">
        <v>6</v>
      </c>
      <c r="AX208" s="63">
        <v>14</v>
      </c>
      <c r="AY208" s="63">
        <v>18</v>
      </c>
      <c r="AZ208" s="63">
        <v>27</v>
      </c>
      <c r="BA208" s="63">
        <v>27</v>
      </c>
      <c r="BB208" s="63"/>
      <c r="BC208" s="63"/>
      <c r="BD208" s="70">
        <f t="shared" si="57"/>
        <v>311657.43</v>
      </c>
      <c r="BE208" s="71">
        <f t="shared" si="55"/>
        <v>235.75</v>
      </c>
      <c r="BF208" s="72">
        <f t="shared" si="61"/>
        <v>520.02</v>
      </c>
      <c r="BG208" s="65">
        <f t="shared" si="56"/>
        <v>375804.94</v>
      </c>
      <c r="BH208" s="73">
        <f t="shared" si="59"/>
        <v>9.4391854970787847E-4</v>
      </c>
      <c r="BI208" s="74">
        <f t="shared" si="60"/>
        <v>9.4391854970787804E-4</v>
      </c>
    </row>
    <row r="209" spans="1:61" ht="15.75" customHeight="1" x14ac:dyDescent="0.25">
      <c r="A209" s="59">
        <v>1</v>
      </c>
      <c r="B209" s="60">
        <v>226</v>
      </c>
      <c r="C209" s="60">
        <v>19</v>
      </c>
      <c r="D209" s="61" t="s">
        <v>85</v>
      </c>
      <c r="E209" s="61" t="s">
        <v>286</v>
      </c>
      <c r="F209" s="62">
        <v>748</v>
      </c>
      <c r="G209" s="63">
        <v>10</v>
      </c>
      <c r="H209" s="63">
        <v>235329.57</v>
      </c>
      <c r="I209" s="64">
        <v>6785.74</v>
      </c>
      <c r="J209" s="65">
        <v>251398.21</v>
      </c>
      <c r="K209" s="63">
        <v>230954.6</v>
      </c>
      <c r="L209" s="64">
        <v>6659.59</v>
      </c>
      <c r="M209" s="65">
        <v>246724.51</v>
      </c>
      <c r="N209" s="63">
        <v>242496.8</v>
      </c>
      <c r="O209" s="64">
        <v>6992.4</v>
      </c>
      <c r="P209" s="65">
        <v>259054.84</v>
      </c>
      <c r="Q209" s="63">
        <v>181497.8</v>
      </c>
      <c r="R209" s="64">
        <v>5287.2</v>
      </c>
      <c r="S209" s="65">
        <v>193831.66</v>
      </c>
      <c r="T209" s="63">
        <v>146476.76</v>
      </c>
      <c r="U209" s="64">
        <v>5283.97</v>
      </c>
      <c r="V209" s="66">
        <v>155312.07</v>
      </c>
      <c r="W209" s="63">
        <v>178690.22</v>
      </c>
      <c r="X209" s="64">
        <v>16244.63</v>
      </c>
      <c r="Y209" s="66">
        <v>178690.15</v>
      </c>
      <c r="Z209" s="63">
        <v>224923.12</v>
      </c>
      <c r="AA209" s="67">
        <v>24291.83</v>
      </c>
      <c r="AB209" s="64">
        <v>20447.62</v>
      </c>
      <c r="AC209" s="66">
        <v>337919.34</v>
      </c>
      <c r="AD209" s="63">
        <v>212233.59</v>
      </c>
      <c r="AE209" s="67">
        <v>14992.22</v>
      </c>
      <c r="AF209" s="64">
        <v>18766.71</v>
      </c>
      <c r="AG209" s="66">
        <v>330564.61</v>
      </c>
      <c r="AH209" s="63">
        <v>247920.54</v>
      </c>
      <c r="AI209" s="67">
        <v>23349.15</v>
      </c>
      <c r="AJ209" s="63">
        <v>22546.46</v>
      </c>
      <c r="AK209" s="66">
        <v>376398.24</v>
      </c>
      <c r="AL209" s="63">
        <v>321831.3</v>
      </c>
      <c r="AM209" s="67">
        <v>28559.38</v>
      </c>
      <c r="AN209" s="63">
        <v>29259.98</v>
      </c>
      <c r="AO209" s="66">
        <v>439109.14</v>
      </c>
      <c r="AP209" s="63">
        <v>449895.23</v>
      </c>
      <c r="AQ209" s="67">
        <v>25686.14</v>
      </c>
      <c r="AR209" s="63">
        <v>40899.789212000003</v>
      </c>
      <c r="AS209" s="66">
        <f t="shared" si="54"/>
        <v>584567.30286680011</v>
      </c>
      <c r="AT209" s="68"/>
      <c r="AU209" s="69"/>
      <c r="AV209" s="63">
        <v>638</v>
      </c>
      <c r="AW209" s="63">
        <v>613</v>
      </c>
      <c r="AX209" s="63">
        <v>704</v>
      </c>
      <c r="AY209" s="63">
        <v>679</v>
      </c>
      <c r="AZ209" s="63">
        <v>744</v>
      </c>
      <c r="BA209" s="63">
        <v>744</v>
      </c>
      <c r="BB209" s="63"/>
      <c r="BC209" s="63"/>
      <c r="BD209" s="70">
        <f t="shared" si="57"/>
        <v>413711.73</v>
      </c>
      <c r="BE209" s="71">
        <f t="shared" si="55"/>
        <v>553.09</v>
      </c>
      <c r="BF209" s="72">
        <f t="shared" si="61"/>
        <v>520.02</v>
      </c>
      <c r="BG209" s="65">
        <f t="shared" si="56"/>
        <v>0</v>
      </c>
      <c r="BH209" s="73">
        <f t="shared" si="59"/>
        <v>0</v>
      </c>
      <c r="BI209" s="74">
        <f t="shared" si="60"/>
        <v>0</v>
      </c>
    </row>
    <row r="210" spans="1:61" ht="15.75" customHeight="1" x14ac:dyDescent="0.25">
      <c r="A210" s="59">
        <v>1</v>
      </c>
      <c r="B210" s="60">
        <v>227</v>
      </c>
      <c r="C210" s="60">
        <v>6</v>
      </c>
      <c r="D210" s="61" t="s">
        <v>85</v>
      </c>
      <c r="E210" s="61" t="s">
        <v>287</v>
      </c>
      <c r="F210" s="62">
        <v>1916</v>
      </c>
      <c r="G210" s="63">
        <v>10</v>
      </c>
      <c r="H210" s="63">
        <v>295513.28000000003</v>
      </c>
      <c r="I210" s="64">
        <v>0</v>
      </c>
      <c r="J210" s="65">
        <v>325064.61</v>
      </c>
      <c r="K210" s="63">
        <v>296126.77</v>
      </c>
      <c r="L210" s="64">
        <v>0</v>
      </c>
      <c r="M210" s="65">
        <v>325739.44</v>
      </c>
      <c r="N210" s="63">
        <v>213533.51</v>
      </c>
      <c r="O210" s="64">
        <v>0</v>
      </c>
      <c r="P210" s="65">
        <v>234886.86</v>
      </c>
      <c r="Q210" s="63">
        <v>256072.15</v>
      </c>
      <c r="R210" s="64">
        <v>0</v>
      </c>
      <c r="S210" s="65">
        <v>281679.37</v>
      </c>
      <c r="T210" s="63">
        <v>229774.68</v>
      </c>
      <c r="U210" s="64">
        <v>0</v>
      </c>
      <c r="V210" s="66">
        <v>252752.15</v>
      </c>
      <c r="W210" s="63">
        <v>324636.98</v>
      </c>
      <c r="X210" s="64">
        <v>0</v>
      </c>
      <c r="Y210" s="66">
        <v>357100.67</v>
      </c>
      <c r="Z210" s="63">
        <v>368682.28</v>
      </c>
      <c r="AA210" s="67">
        <v>273.75</v>
      </c>
      <c r="AB210" s="64">
        <v>0</v>
      </c>
      <c r="AC210" s="66">
        <v>407658.31</v>
      </c>
      <c r="AD210" s="63">
        <v>342371.88</v>
      </c>
      <c r="AE210" s="67">
        <v>89.59</v>
      </c>
      <c r="AF210" s="64">
        <v>0</v>
      </c>
      <c r="AG210" s="66">
        <v>378043.47</v>
      </c>
      <c r="AH210" s="63">
        <v>349075.55</v>
      </c>
      <c r="AI210" s="67">
        <v>204.39</v>
      </c>
      <c r="AJ210" s="63">
        <v>0</v>
      </c>
      <c r="AK210" s="66">
        <v>386167.19</v>
      </c>
      <c r="AL210" s="63">
        <v>446245.97</v>
      </c>
      <c r="AM210" s="67">
        <v>342.72</v>
      </c>
      <c r="AN210" s="63">
        <v>0</v>
      </c>
      <c r="AO210" s="66">
        <v>493778.46</v>
      </c>
      <c r="AP210" s="63">
        <v>705400.29</v>
      </c>
      <c r="AQ210" s="67">
        <v>361.06</v>
      </c>
      <c r="AR210" s="63">
        <v>0</v>
      </c>
      <c r="AS210" s="66">
        <f t="shared" si="54"/>
        <v>781455.82900000003</v>
      </c>
      <c r="AT210" s="68"/>
      <c r="AU210" s="69"/>
      <c r="AV210" s="63">
        <v>11</v>
      </c>
      <c r="AW210" s="63">
        <v>7</v>
      </c>
      <c r="AX210" s="63">
        <v>11</v>
      </c>
      <c r="AY210" s="63">
        <v>15</v>
      </c>
      <c r="AZ210" s="63">
        <v>27</v>
      </c>
      <c r="BA210" s="63">
        <v>27</v>
      </c>
      <c r="BB210" s="63"/>
      <c r="BC210" s="63"/>
      <c r="BD210" s="70">
        <f t="shared" si="57"/>
        <v>489420.65</v>
      </c>
      <c r="BE210" s="71">
        <f t="shared" si="55"/>
        <v>255.44</v>
      </c>
      <c r="BF210" s="72">
        <f t="shared" si="61"/>
        <v>520.02</v>
      </c>
      <c r="BG210" s="65">
        <f t="shared" si="56"/>
        <v>506935.27999999997</v>
      </c>
      <c r="BH210" s="73">
        <f t="shared" si="59"/>
        <v>1.273281863440532E-3</v>
      </c>
      <c r="BI210" s="74">
        <f t="shared" si="60"/>
        <v>1.27328186344053E-3</v>
      </c>
    </row>
    <row r="211" spans="1:61" ht="15.75" customHeight="1" x14ac:dyDescent="0.25">
      <c r="A211" s="59">
        <v>1</v>
      </c>
      <c r="B211" s="60">
        <v>228</v>
      </c>
      <c r="C211" s="60">
        <v>3</v>
      </c>
      <c r="D211" s="61" t="s">
        <v>85</v>
      </c>
      <c r="E211" s="61" t="s">
        <v>288</v>
      </c>
      <c r="F211" s="62">
        <v>5343</v>
      </c>
      <c r="G211" s="63">
        <v>10</v>
      </c>
      <c r="H211" s="63">
        <v>1532875.31</v>
      </c>
      <c r="I211" s="64">
        <v>0</v>
      </c>
      <c r="J211" s="65">
        <v>1686162.84</v>
      </c>
      <c r="K211" s="63">
        <v>1515788.54</v>
      </c>
      <c r="L211" s="64">
        <v>0</v>
      </c>
      <c r="M211" s="65">
        <v>1667367.39</v>
      </c>
      <c r="N211" s="63">
        <v>1473525.71</v>
      </c>
      <c r="O211" s="64">
        <v>0</v>
      </c>
      <c r="P211" s="65">
        <v>1620878.28</v>
      </c>
      <c r="Q211" s="63">
        <v>1482406.58</v>
      </c>
      <c r="R211" s="64">
        <v>0</v>
      </c>
      <c r="S211" s="65">
        <v>1630647.24</v>
      </c>
      <c r="T211" s="63">
        <v>1364460.64</v>
      </c>
      <c r="U211" s="64">
        <v>0</v>
      </c>
      <c r="V211" s="66">
        <v>1500906.71</v>
      </c>
      <c r="W211" s="63">
        <v>1572884.67</v>
      </c>
      <c r="X211" s="64">
        <v>0</v>
      </c>
      <c r="Y211" s="66">
        <v>1730173.14</v>
      </c>
      <c r="Z211" s="63">
        <v>1676464.87</v>
      </c>
      <c r="AA211" s="67">
        <v>2315.27</v>
      </c>
      <c r="AB211" s="64">
        <v>0</v>
      </c>
      <c r="AC211" s="66">
        <v>1844411.47</v>
      </c>
      <c r="AD211" s="63">
        <v>1598237.64</v>
      </c>
      <c r="AE211" s="67">
        <v>616.79</v>
      </c>
      <c r="AF211" s="64">
        <v>0</v>
      </c>
      <c r="AG211" s="66">
        <v>1761543.79</v>
      </c>
      <c r="AH211" s="63">
        <v>1417798.1</v>
      </c>
      <c r="AI211" s="67">
        <v>483.11</v>
      </c>
      <c r="AJ211" s="63">
        <v>0</v>
      </c>
      <c r="AK211" s="66">
        <v>1562988.35</v>
      </c>
      <c r="AL211" s="63">
        <v>1658127</v>
      </c>
      <c r="AM211" s="67">
        <v>511.43</v>
      </c>
      <c r="AN211" s="63">
        <v>0</v>
      </c>
      <c r="AO211" s="66">
        <v>1828194.97</v>
      </c>
      <c r="AP211" s="63">
        <v>2576777.73</v>
      </c>
      <c r="AQ211" s="67">
        <v>648.04999999999995</v>
      </c>
      <c r="AR211" s="63">
        <v>234364.53091599999</v>
      </c>
      <c r="AS211" s="66">
        <f t="shared" si="54"/>
        <v>2581635.3519924008</v>
      </c>
      <c r="AT211" s="68"/>
      <c r="AU211" s="69"/>
      <c r="AV211" s="63">
        <v>13</v>
      </c>
      <c r="AW211" s="63">
        <v>19</v>
      </c>
      <c r="AX211" s="63">
        <v>18</v>
      </c>
      <c r="AY211" s="63">
        <v>22</v>
      </c>
      <c r="AZ211" s="63">
        <v>26</v>
      </c>
      <c r="BA211" s="63">
        <v>26</v>
      </c>
      <c r="BB211" s="63"/>
      <c r="BC211" s="63"/>
      <c r="BD211" s="70">
        <f t="shared" si="57"/>
        <v>1915754.79</v>
      </c>
      <c r="BE211" s="71">
        <f t="shared" si="55"/>
        <v>358.55</v>
      </c>
      <c r="BF211" s="72">
        <f t="shared" si="61"/>
        <v>520.02</v>
      </c>
      <c r="BG211" s="65">
        <f t="shared" si="56"/>
        <v>862734.20999999985</v>
      </c>
      <c r="BH211" s="73">
        <f t="shared" si="59"/>
        <v>2.1669508237080973E-3</v>
      </c>
      <c r="BI211" s="74">
        <f t="shared" si="60"/>
        <v>2.1669508237080999E-3</v>
      </c>
    </row>
    <row r="212" spans="1:61" ht="15.75" customHeight="1" x14ac:dyDescent="0.25">
      <c r="A212" s="59">
        <v>1</v>
      </c>
      <c r="B212" s="60">
        <v>229</v>
      </c>
      <c r="C212" s="60">
        <v>5</v>
      </c>
      <c r="D212" s="61" t="s">
        <v>89</v>
      </c>
      <c r="E212" s="61" t="s">
        <v>289</v>
      </c>
      <c r="F212" s="62">
        <v>6945</v>
      </c>
      <c r="G212" s="63">
        <v>12</v>
      </c>
      <c r="H212" s="63">
        <v>1292497.3</v>
      </c>
      <c r="I212" s="64">
        <v>121147.21</v>
      </c>
      <c r="J212" s="65">
        <v>1311912.1000000001</v>
      </c>
      <c r="K212" s="63">
        <v>1299662.97</v>
      </c>
      <c r="L212" s="64">
        <v>118528.16</v>
      </c>
      <c r="M212" s="65">
        <v>1322870.99</v>
      </c>
      <c r="N212" s="63">
        <v>1233895.04</v>
      </c>
      <c r="O212" s="64">
        <v>90485.75</v>
      </c>
      <c r="P212" s="65">
        <v>1280618.3999999999</v>
      </c>
      <c r="Q212" s="63">
        <v>1325152.44</v>
      </c>
      <c r="R212" s="64">
        <v>97671.59</v>
      </c>
      <c r="S212" s="65">
        <v>1374778.55</v>
      </c>
      <c r="T212" s="63">
        <v>1224172.8400000001</v>
      </c>
      <c r="U212" s="64">
        <v>90322.19</v>
      </c>
      <c r="V212" s="66">
        <v>1269912.73</v>
      </c>
      <c r="W212" s="63">
        <v>2036757.15</v>
      </c>
      <c r="X212" s="64">
        <v>150870.98000000001</v>
      </c>
      <c r="Y212" s="66">
        <v>2112192.5</v>
      </c>
      <c r="Z212" s="63">
        <v>1985359.06</v>
      </c>
      <c r="AA212" s="67">
        <v>767.82</v>
      </c>
      <c r="AB212" s="64">
        <v>147063.72</v>
      </c>
      <c r="AC212" s="66">
        <v>2058890.78</v>
      </c>
      <c r="AD212" s="63">
        <v>1862135.1</v>
      </c>
      <c r="AE212" s="67">
        <v>207.96</v>
      </c>
      <c r="AF212" s="64">
        <v>135410.32999999999</v>
      </c>
      <c r="AG212" s="66">
        <v>1933931.74</v>
      </c>
      <c r="AH212" s="63">
        <v>1855975.48</v>
      </c>
      <c r="AI212" s="67">
        <v>117.48</v>
      </c>
      <c r="AJ212" s="63">
        <v>140008.64000000001</v>
      </c>
      <c r="AK212" s="66">
        <v>1925095.89</v>
      </c>
      <c r="AL212" s="63">
        <v>1993128.54</v>
      </c>
      <c r="AM212" s="67">
        <v>514.23</v>
      </c>
      <c r="AN212" s="63">
        <v>146243.14000000001</v>
      </c>
      <c r="AO212" s="66">
        <v>2073287.1</v>
      </c>
      <c r="AP212" s="63">
        <v>2916216.04</v>
      </c>
      <c r="AQ212" s="67">
        <v>446.92</v>
      </c>
      <c r="AR212" s="63">
        <v>215232.76014999999</v>
      </c>
      <c r="AS212" s="66">
        <f t="shared" si="54"/>
        <v>3032850.5982320006</v>
      </c>
      <c r="AT212" s="68"/>
      <c r="AU212" s="69"/>
      <c r="AV212" s="63">
        <v>0</v>
      </c>
      <c r="AW212" s="63">
        <v>0</v>
      </c>
      <c r="AX212" s="63">
        <v>15</v>
      </c>
      <c r="AY212" s="63">
        <v>24</v>
      </c>
      <c r="AZ212" s="63">
        <v>37</v>
      </c>
      <c r="BA212" s="63">
        <v>37</v>
      </c>
      <c r="BB212" s="63"/>
      <c r="BC212" s="63"/>
      <c r="BD212" s="70">
        <f t="shared" si="57"/>
        <v>2204811.2200000002</v>
      </c>
      <c r="BE212" s="71">
        <f t="shared" si="55"/>
        <v>317.47000000000003</v>
      </c>
      <c r="BF212" s="72">
        <f>+$BJ$601</f>
        <v>508.08</v>
      </c>
      <c r="BG212" s="65">
        <f t="shared" si="56"/>
        <v>1323786.4499999997</v>
      </c>
      <c r="BH212" s="73">
        <f t="shared" si="59"/>
        <v>3.3249871223271859E-3</v>
      </c>
      <c r="BI212" s="74">
        <f t="shared" si="60"/>
        <v>3.3249871223271902E-3</v>
      </c>
    </row>
    <row r="213" spans="1:61" ht="15.75" customHeight="1" x14ac:dyDescent="0.25">
      <c r="A213" s="59">
        <v>1</v>
      </c>
      <c r="B213" s="60">
        <v>230</v>
      </c>
      <c r="C213" s="60">
        <v>14</v>
      </c>
      <c r="D213" s="61" t="s">
        <v>85</v>
      </c>
      <c r="E213" s="61" t="s">
        <v>290</v>
      </c>
      <c r="F213" s="62">
        <v>767</v>
      </c>
      <c r="G213" s="63">
        <v>10</v>
      </c>
      <c r="H213" s="63">
        <v>35443.97</v>
      </c>
      <c r="I213" s="64">
        <v>0</v>
      </c>
      <c r="J213" s="65">
        <v>38988.370000000003</v>
      </c>
      <c r="K213" s="63">
        <v>25879.87</v>
      </c>
      <c r="L213" s="64">
        <v>0</v>
      </c>
      <c r="M213" s="65">
        <v>28467.86</v>
      </c>
      <c r="N213" s="63">
        <v>41241.5</v>
      </c>
      <c r="O213" s="64">
        <v>0</v>
      </c>
      <c r="P213" s="65">
        <v>45365.65</v>
      </c>
      <c r="Q213" s="63">
        <v>22290.28</v>
      </c>
      <c r="R213" s="64">
        <v>0</v>
      </c>
      <c r="S213" s="65">
        <v>24519.31</v>
      </c>
      <c r="T213" s="63">
        <v>8731.33</v>
      </c>
      <c r="U213" s="64">
        <v>0</v>
      </c>
      <c r="V213" s="66">
        <v>9604.4699999999993</v>
      </c>
      <c r="W213" s="63">
        <v>25276.2</v>
      </c>
      <c r="X213" s="64">
        <v>0</v>
      </c>
      <c r="Y213" s="66">
        <v>27803.82</v>
      </c>
      <c r="Z213" s="63">
        <v>49331.64</v>
      </c>
      <c r="AA213" s="67">
        <v>90.73</v>
      </c>
      <c r="AB213" s="64">
        <v>0</v>
      </c>
      <c r="AC213" s="66">
        <v>57011.91</v>
      </c>
      <c r="AD213" s="63">
        <v>49800.480000000003</v>
      </c>
      <c r="AE213" s="67">
        <v>292.32</v>
      </c>
      <c r="AF213" s="64">
        <v>0</v>
      </c>
      <c r="AG213" s="66">
        <v>57305.87</v>
      </c>
      <c r="AH213" s="63">
        <v>56083.51</v>
      </c>
      <c r="AI213" s="67">
        <v>120.52</v>
      </c>
      <c r="AJ213" s="63">
        <v>0</v>
      </c>
      <c r="AK213" s="66">
        <v>64406.18</v>
      </c>
      <c r="AL213" s="63">
        <v>68880.22</v>
      </c>
      <c r="AM213" s="67">
        <v>201.1</v>
      </c>
      <c r="AN213" s="63">
        <v>0</v>
      </c>
      <c r="AO213" s="66">
        <v>78393.94</v>
      </c>
      <c r="AP213" s="63">
        <v>103233.31</v>
      </c>
      <c r="AQ213" s="67">
        <v>547.75</v>
      </c>
      <c r="AR213" s="63">
        <v>0</v>
      </c>
      <c r="AS213" s="66">
        <f t="shared" si="54"/>
        <v>116019.948</v>
      </c>
      <c r="AT213" s="68"/>
      <c r="AU213" s="69"/>
      <c r="AV213" s="63">
        <v>13</v>
      </c>
      <c r="AW213" s="63">
        <v>13</v>
      </c>
      <c r="AX213" s="63">
        <v>13</v>
      </c>
      <c r="AY213" s="63">
        <v>13</v>
      </c>
      <c r="AZ213" s="63">
        <v>14</v>
      </c>
      <c r="BA213" s="63">
        <v>14</v>
      </c>
      <c r="BB213" s="63"/>
      <c r="BC213" s="63"/>
      <c r="BD213" s="70">
        <f t="shared" si="57"/>
        <v>74627.570000000007</v>
      </c>
      <c r="BE213" s="71">
        <f t="shared" si="55"/>
        <v>97.3</v>
      </c>
      <c r="BF213" s="72">
        <f>+$BJ$600</f>
        <v>520.02</v>
      </c>
      <c r="BG213" s="65">
        <f t="shared" si="56"/>
        <v>324226.24</v>
      </c>
      <c r="BH213" s="73">
        <f t="shared" si="59"/>
        <v>8.14367054988789E-4</v>
      </c>
      <c r="BI213" s="74">
        <f t="shared" si="60"/>
        <v>8.14367054988789E-4</v>
      </c>
    </row>
    <row r="214" spans="1:61" ht="15.75" customHeight="1" x14ac:dyDescent="0.25">
      <c r="A214" s="59">
        <v>1</v>
      </c>
      <c r="B214" s="60">
        <v>231</v>
      </c>
      <c r="C214" s="60">
        <v>11</v>
      </c>
      <c r="D214" s="61" t="s">
        <v>89</v>
      </c>
      <c r="E214" s="61" t="s">
        <v>291</v>
      </c>
      <c r="F214" s="62">
        <v>5127</v>
      </c>
      <c r="G214" s="63">
        <v>12</v>
      </c>
      <c r="H214" s="63">
        <v>536737.72</v>
      </c>
      <c r="I214" s="64">
        <v>0</v>
      </c>
      <c r="J214" s="65">
        <v>601146.25</v>
      </c>
      <c r="K214" s="63">
        <v>633392.31000000006</v>
      </c>
      <c r="L214" s="64">
        <v>0</v>
      </c>
      <c r="M214" s="65">
        <v>709399.39</v>
      </c>
      <c r="N214" s="63">
        <v>677877.26</v>
      </c>
      <c r="O214" s="64">
        <v>0</v>
      </c>
      <c r="P214" s="65">
        <v>759222.53</v>
      </c>
      <c r="Q214" s="63">
        <v>726074.05</v>
      </c>
      <c r="R214" s="64">
        <v>0</v>
      </c>
      <c r="S214" s="65">
        <v>813202.94</v>
      </c>
      <c r="T214" s="63">
        <v>635214.94999999995</v>
      </c>
      <c r="U214" s="64">
        <v>0</v>
      </c>
      <c r="V214" s="66">
        <v>711440.75</v>
      </c>
      <c r="W214" s="63">
        <v>962053.72</v>
      </c>
      <c r="X214" s="64">
        <v>87459.520000000004</v>
      </c>
      <c r="Y214" s="66">
        <v>979545.51</v>
      </c>
      <c r="Z214" s="63">
        <v>1018230.48</v>
      </c>
      <c r="AA214" s="67">
        <v>4994.83</v>
      </c>
      <c r="AB214" s="64">
        <v>92566.5</v>
      </c>
      <c r="AC214" s="66">
        <v>1035162.99</v>
      </c>
      <c r="AD214" s="63">
        <v>1009803.27</v>
      </c>
      <c r="AE214" s="67">
        <v>493.49</v>
      </c>
      <c r="AF214" s="64">
        <v>90432.61</v>
      </c>
      <c r="AG214" s="66">
        <v>1033155.97</v>
      </c>
      <c r="AH214" s="63">
        <v>936776.4</v>
      </c>
      <c r="AI214" s="67">
        <v>956.76</v>
      </c>
      <c r="AJ214" s="63">
        <v>86005.67</v>
      </c>
      <c r="AK214" s="66">
        <v>961156.57</v>
      </c>
      <c r="AL214" s="63">
        <v>1063674.3799999999</v>
      </c>
      <c r="AM214" s="67">
        <v>971.5</v>
      </c>
      <c r="AN214" s="63">
        <v>96520.35</v>
      </c>
      <c r="AO214" s="66">
        <v>1090374.48</v>
      </c>
      <c r="AP214" s="63">
        <v>1617289.72</v>
      </c>
      <c r="AQ214" s="67">
        <v>1155.19</v>
      </c>
      <c r="AR214" s="63">
        <v>146434.95854699999</v>
      </c>
      <c r="AS214" s="66">
        <f t="shared" si="54"/>
        <v>1657880.90882736</v>
      </c>
      <c r="AT214" s="68"/>
      <c r="AU214" s="69"/>
      <c r="AV214" s="63">
        <v>18</v>
      </c>
      <c r="AW214" s="63">
        <v>18</v>
      </c>
      <c r="AX214" s="63">
        <v>42</v>
      </c>
      <c r="AY214" s="63">
        <v>37</v>
      </c>
      <c r="AZ214" s="63">
        <v>53</v>
      </c>
      <c r="BA214" s="63">
        <v>53</v>
      </c>
      <c r="BB214" s="63"/>
      <c r="BC214" s="63"/>
      <c r="BD214" s="70">
        <f t="shared" si="57"/>
        <v>1155546.18</v>
      </c>
      <c r="BE214" s="71">
        <f t="shared" si="55"/>
        <v>225.38</v>
      </c>
      <c r="BF214" s="72">
        <f>+$BJ$601</f>
        <v>508.08</v>
      </c>
      <c r="BG214" s="65">
        <f t="shared" si="56"/>
        <v>1449402.9</v>
      </c>
      <c r="BH214" s="73">
        <f t="shared" si="59"/>
        <v>3.6405010623606843E-3</v>
      </c>
      <c r="BI214" s="74">
        <f t="shared" si="60"/>
        <v>3.64050106236068E-3</v>
      </c>
    </row>
    <row r="215" spans="1:61" ht="15.75" customHeight="1" x14ac:dyDescent="0.25">
      <c r="A215" s="59">
        <v>1</v>
      </c>
      <c r="B215" s="60">
        <v>232</v>
      </c>
      <c r="C215" s="60">
        <v>3</v>
      </c>
      <c r="D215" s="61" t="s">
        <v>85</v>
      </c>
      <c r="E215" s="61" t="s">
        <v>292</v>
      </c>
      <c r="F215" s="62">
        <v>2807</v>
      </c>
      <c r="G215" s="63">
        <v>10</v>
      </c>
      <c r="H215" s="63">
        <v>707174.22</v>
      </c>
      <c r="I215" s="64">
        <v>39628.53</v>
      </c>
      <c r="J215" s="65">
        <v>734300.26</v>
      </c>
      <c r="K215" s="63">
        <v>709518.97</v>
      </c>
      <c r="L215" s="64">
        <v>39759.93</v>
      </c>
      <c r="M215" s="65">
        <v>736734.95</v>
      </c>
      <c r="N215" s="63">
        <v>562034.81000000006</v>
      </c>
      <c r="O215" s="64">
        <v>31495.17</v>
      </c>
      <c r="P215" s="65">
        <v>583593.6</v>
      </c>
      <c r="Q215" s="63">
        <v>537389.85</v>
      </c>
      <c r="R215" s="64">
        <v>30354.6</v>
      </c>
      <c r="S215" s="65">
        <v>557738.77</v>
      </c>
      <c r="T215" s="63">
        <v>463715.45</v>
      </c>
      <c r="U215" s="64">
        <v>26297.93</v>
      </c>
      <c r="V215" s="66">
        <v>481159.27</v>
      </c>
      <c r="W215" s="63">
        <v>624126.77</v>
      </c>
      <c r="X215" s="64">
        <v>35327.97</v>
      </c>
      <c r="Y215" s="66">
        <v>647678.68000000005</v>
      </c>
      <c r="Z215" s="63">
        <v>731874.84</v>
      </c>
      <c r="AA215" s="67">
        <v>679.88</v>
      </c>
      <c r="AB215" s="64">
        <v>41426.92</v>
      </c>
      <c r="AC215" s="66">
        <v>759401.82</v>
      </c>
      <c r="AD215" s="63">
        <v>655052.12</v>
      </c>
      <c r="AE215" s="67">
        <v>55.54</v>
      </c>
      <c r="AF215" s="64">
        <v>36272.730000000003</v>
      </c>
      <c r="AG215" s="66">
        <v>681253.21</v>
      </c>
      <c r="AH215" s="63">
        <v>626114.17000000004</v>
      </c>
      <c r="AI215" s="67">
        <v>425.09</v>
      </c>
      <c r="AJ215" s="63">
        <v>35443.370000000003</v>
      </c>
      <c r="AK215" s="66">
        <v>649927.25</v>
      </c>
      <c r="AL215" s="63">
        <v>623286.86</v>
      </c>
      <c r="AM215" s="67">
        <v>63.31</v>
      </c>
      <c r="AN215" s="63">
        <v>35280.400000000001</v>
      </c>
      <c r="AO215" s="66">
        <v>647394.43999999994</v>
      </c>
      <c r="AP215" s="63">
        <v>1035425.32</v>
      </c>
      <c r="AQ215" s="67">
        <v>63.32</v>
      </c>
      <c r="AR215" s="63">
        <v>58609.063499999997</v>
      </c>
      <c r="AS215" s="66">
        <f t="shared" si="54"/>
        <v>1077275.07415</v>
      </c>
      <c r="AT215" s="68"/>
      <c r="AU215" s="69"/>
      <c r="AV215" s="63">
        <v>3</v>
      </c>
      <c r="AW215" s="63">
        <v>3</v>
      </c>
      <c r="AX215" s="63">
        <v>3</v>
      </c>
      <c r="AY215" s="63">
        <v>3</v>
      </c>
      <c r="AZ215" s="63">
        <v>13</v>
      </c>
      <c r="BA215" s="63">
        <v>13</v>
      </c>
      <c r="BB215" s="63"/>
      <c r="BC215" s="63"/>
      <c r="BD215" s="70">
        <f t="shared" si="57"/>
        <v>763050.36</v>
      </c>
      <c r="BE215" s="71">
        <f t="shared" si="55"/>
        <v>271.83999999999997</v>
      </c>
      <c r="BF215" s="72">
        <f t="shared" ref="BF215:BF223" si="62">+$BJ$600</f>
        <v>520.02</v>
      </c>
      <c r="BG215" s="65">
        <f t="shared" si="56"/>
        <v>696641.26</v>
      </c>
      <c r="BH215" s="73">
        <f t="shared" si="59"/>
        <v>1.7497710589059025E-3</v>
      </c>
      <c r="BI215" s="74">
        <f t="shared" si="60"/>
        <v>1.7497710589058999E-3</v>
      </c>
    </row>
    <row r="216" spans="1:61" ht="15.75" customHeight="1" x14ac:dyDescent="0.25">
      <c r="A216" s="59">
        <v>1</v>
      </c>
      <c r="B216" s="60">
        <v>234</v>
      </c>
      <c r="C216" s="60">
        <v>13</v>
      </c>
      <c r="D216" s="61" t="s">
        <v>85</v>
      </c>
      <c r="E216" s="61" t="s">
        <v>293</v>
      </c>
      <c r="F216" s="62">
        <v>593</v>
      </c>
      <c r="G216" s="63">
        <v>10</v>
      </c>
      <c r="H216" s="63">
        <v>29134.39</v>
      </c>
      <c r="I216" s="64">
        <v>3601.07</v>
      </c>
      <c r="J216" s="65">
        <v>28086.65</v>
      </c>
      <c r="K216" s="63">
        <v>23938.15</v>
      </c>
      <c r="L216" s="64">
        <v>3534.04</v>
      </c>
      <c r="M216" s="65">
        <v>22444.53</v>
      </c>
      <c r="N216" s="63">
        <v>25152.79</v>
      </c>
      <c r="O216" s="64">
        <v>1409.53</v>
      </c>
      <c r="P216" s="65">
        <v>26117.59</v>
      </c>
      <c r="Q216" s="63">
        <v>38814.339999999997</v>
      </c>
      <c r="R216" s="64">
        <v>2193.8200000000002</v>
      </c>
      <c r="S216" s="65">
        <v>40282.57</v>
      </c>
      <c r="T216" s="63">
        <v>24707.3</v>
      </c>
      <c r="U216" s="64">
        <v>1411.94</v>
      </c>
      <c r="V216" s="66">
        <v>25624.89</v>
      </c>
      <c r="W216" s="63">
        <v>54785.5</v>
      </c>
      <c r="X216" s="64">
        <v>3101.1</v>
      </c>
      <c r="Y216" s="66">
        <v>56852.84</v>
      </c>
      <c r="Z216" s="63">
        <v>76673.03</v>
      </c>
      <c r="AA216" s="67">
        <v>1473.61</v>
      </c>
      <c r="AB216" s="64">
        <v>4340.0200000000004</v>
      </c>
      <c r="AC216" s="66">
        <v>82106.2</v>
      </c>
      <c r="AD216" s="63">
        <v>78700.88</v>
      </c>
      <c r="AE216" s="67">
        <v>442.33</v>
      </c>
      <c r="AF216" s="64">
        <v>4310.1499999999996</v>
      </c>
      <c r="AG216" s="66">
        <v>85504.1</v>
      </c>
      <c r="AH216" s="63">
        <v>77423.600000000006</v>
      </c>
      <c r="AI216" s="67">
        <v>286.29000000000002</v>
      </c>
      <c r="AJ216" s="63">
        <v>4384.79</v>
      </c>
      <c r="AK216" s="66">
        <v>86816.54</v>
      </c>
      <c r="AL216" s="63">
        <v>60689.66</v>
      </c>
      <c r="AM216" s="67">
        <v>1603.67</v>
      </c>
      <c r="AN216" s="63">
        <v>3706.72</v>
      </c>
      <c r="AO216" s="66">
        <v>69895.899999999994</v>
      </c>
      <c r="AP216" s="63">
        <v>107153.63</v>
      </c>
      <c r="AQ216" s="67">
        <v>566.80999999999995</v>
      </c>
      <c r="AR216" s="63">
        <v>6108.0682500000003</v>
      </c>
      <c r="AS216" s="66">
        <f t="shared" si="54"/>
        <v>121695.01492500002</v>
      </c>
      <c r="AT216" s="68"/>
      <c r="AU216" s="69"/>
      <c r="AV216" s="63">
        <v>19</v>
      </c>
      <c r="AW216" s="63">
        <v>19</v>
      </c>
      <c r="AX216" s="63">
        <v>31</v>
      </c>
      <c r="AY216" s="63">
        <v>41</v>
      </c>
      <c r="AZ216" s="63">
        <v>51</v>
      </c>
      <c r="BA216" s="63">
        <v>51</v>
      </c>
      <c r="BB216" s="63"/>
      <c r="BC216" s="63"/>
      <c r="BD216" s="70">
        <f t="shared" si="57"/>
        <v>89203.55</v>
      </c>
      <c r="BE216" s="71">
        <f t="shared" si="55"/>
        <v>150.43</v>
      </c>
      <c r="BF216" s="72">
        <f t="shared" si="62"/>
        <v>520.02</v>
      </c>
      <c r="BG216" s="65">
        <f t="shared" si="56"/>
        <v>219166.87</v>
      </c>
      <c r="BH216" s="73">
        <f t="shared" si="59"/>
        <v>5.5048684052534051E-4</v>
      </c>
      <c r="BI216" s="74">
        <f t="shared" si="60"/>
        <v>5.5048684052534105E-4</v>
      </c>
    </row>
    <row r="217" spans="1:61" ht="15.75" customHeight="1" x14ac:dyDescent="0.25">
      <c r="A217" s="59">
        <v>1</v>
      </c>
      <c r="B217" s="60">
        <v>235</v>
      </c>
      <c r="C217" s="60">
        <v>18</v>
      </c>
      <c r="D217" s="61" t="s">
        <v>85</v>
      </c>
      <c r="E217" s="61" t="s">
        <v>294</v>
      </c>
      <c r="F217" s="62">
        <v>4087</v>
      </c>
      <c r="G217" s="63">
        <v>10</v>
      </c>
      <c r="H217" s="63">
        <v>1437673.6</v>
      </c>
      <c r="I217" s="64">
        <v>67775.92</v>
      </c>
      <c r="J217" s="65">
        <v>1506887.45</v>
      </c>
      <c r="K217" s="63">
        <v>1403532.94</v>
      </c>
      <c r="L217" s="64">
        <v>66166.429999999993</v>
      </c>
      <c r="M217" s="65">
        <v>1471103.16</v>
      </c>
      <c r="N217" s="63">
        <v>1331262.76</v>
      </c>
      <c r="O217" s="64">
        <v>62759.59</v>
      </c>
      <c r="P217" s="65">
        <v>1395353.48</v>
      </c>
      <c r="Q217" s="63">
        <v>1437392.5</v>
      </c>
      <c r="R217" s="64">
        <v>68091.87</v>
      </c>
      <c r="S217" s="65">
        <v>1506230.7</v>
      </c>
      <c r="T217" s="63">
        <v>1407276.48</v>
      </c>
      <c r="U217" s="64">
        <v>66737.75</v>
      </c>
      <c r="V217" s="66">
        <v>1474592.6</v>
      </c>
      <c r="W217" s="63">
        <v>1615822.61</v>
      </c>
      <c r="X217" s="64">
        <v>76944.36</v>
      </c>
      <c r="Y217" s="66">
        <v>1692766.08</v>
      </c>
      <c r="Z217" s="63">
        <v>1667729.3</v>
      </c>
      <c r="AA217" s="67">
        <v>72784.38</v>
      </c>
      <c r="AB217" s="64">
        <v>79416.12</v>
      </c>
      <c r="AC217" s="66">
        <v>2281794</v>
      </c>
      <c r="AD217" s="63">
        <v>1572914.29</v>
      </c>
      <c r="AE217" s="67">
        <v>62104.94</v>
      </c>
      <c r="AF217" s="64">
        <v>74813.8</v>
      </c>
      <c r="AG217" s="66">
        <v>2198030.2999999998</v>
      </c>
      <c r="AH217" s="63">
        <v>1599481.83</v>
      </c>
      <c r="AI217" s="67">
        <v>82112.990000000005</v>
      </c>
      <c r="AJ217" s="63">
        <v>76165.84</v>
      </c>
      <c r="AK217" s="66">
        <v>2300334.2599999998</v>
      </c>
      <c r="AL217" s="63">
        <v>1985599.85</v>
      </c>
      <c r="AM217" s="67">
        <v>94737.94</v>
      </c>
      <c r="AN217" s="63">
        <v>94552.41</v>
      </c>
      <c r="AO217" s="66">
        <v>2697302.19</v>
      </c>
      <c r="AP217" s="63">
        <v>2767992.75</v>
      </c>
      <c r="AQ217" s="67">
        <v>99989.75</v>
      </c>
      <c r="AR217" s="63">
        <v>131809.291875</v>
      </c>
      <c r="AS217" s="66">
        <f t="shared" si="54"/>
        <v>3551234.3549375003</v>
      </c>
      <c r="AT217" s="68"/>
      <c r="AU217" s="69"/>
      <c r="AV217" s="63">
        <v>2807</v>
      </c>
      <c r="AW217" s="63">
        <v>2824</v>
      </c>
      <c r="AX217" s="63">
        <v>3265</v>
      </c>
      <c r="AY217" s="63">
        <v>3294</v>
      </c>
      <c r="AZ217" s="63">
        <v>3477</v>
      </c>
      <c r="BA217" s="63">
        <v>3477</v>
      </c>
      <c r="BB217" s="63"/>
      <c r="BC217" s="63"/>
      <c r="BD217" s="70">
        <f t="shared" si="57"/>
        <v>2605739.02</v>
      </c>
      <c r="BE217" s="71">
        <f t="shared" si="55"/>
        <v>637.57000000000005</v>
      </c>
      <c r="BF217" s="72">
        <f t="shared" si="62"/>
        <v>520.02</v>
      </c>
      <c r="BG217" s="65">
        <f t="shared" si="56"/>
        <v>0</v>
      </c>
      <c r="BH217" s="73">
        <f t="shared" si="59"/>
        <v>0</v>
      </c>
      <c r="BI217" s="74">
        <f t="shared" si="60"/>
        <v>0</v>
      </c>
    </row>
    <row r="218" spans="1:61" ht="15.75" customHeight="1" x14ac:dyDescent="0.25">
      <c r="A218" s="59">
        <v>1</v>
      </c>
      <c r="B218" s="60">
        <v>236</v>
      </c>
      <c r="C218" s="60">
        <v>2</v>
      </c>
      <c r="D218" s="61" t="s">
        <v>85</v>
      </c>
      <c r="E218" s="61" t="s">
        <v>295</v>
      </c>
      <c r="F218" s="62">
        <v>2703</v>
      </c>
      <c r="G218" s="63">
        <v>10</v>
      </c>
      <c r="H218" s="63">
        <v>344031.73</v>
      </c>
      <c r="I218" s="64">
        <v>0</v>
      </c>
      <c r="J218" s="65">
        <v>378434.91</v>
      </c>
      <c r="K218" s="63">
        <v>377102.58</v>
      </c>
      <c r="L218" s="64">
        <v>0</v>
      </c>
      <c r="M218" s="65">
        <v>414812.84</v>
      </c>
      <c r="N218" s="63">
        <v>274422.8</v>
      </c>
      <c r="O218" s="64">
        <v>0</v>
      </c>
      <c r="P218" s="65">
        <v>301865.08</v>
      </c>
      <c r="Q218" s="63">
        <v>360808.41</v>
      </c>
      <c r="R218" s="64">
        <v>0</v>
      </c>
      <c r="S218" s="65">
        <v>396889.26</v>
      </c>
      <c r="T218" s="63">
        <v>299022.46999999997</v>
      </c>
      <c r="U218" s="64">
        <v>0</v>
      </c>
      <c r="V218" s="66">
        <v>328924.71999999997</v>
      </c>
      <c r="W218" s="63">
        <v>445217.43</v>
      </c>
      <c r="X218" s="64">
        <v>0</v>
      </c>
      <c r="Y218" s="66">
        <v>489739.18</v>
      </c>
      <c r="Z218" s="63">
        <v>584525.56000000006</v>
      </c>
      <c r="AA218" s="67">
        <v>224.3</v>
      </c>
      <c r="AB218" s="64">
        <v>0</v>
      </c>
      <c r="AC218" s="66">
        <v>642978.12</v>
      </c>
      <c r="AD218" s="63">
        <v>588936.51</v>
      </c>
      <c r="AE218" s="67">
        <v>441.06</v>
      </c>
      <c r="AF218" s="64">
        <v>0</v>
      </c>
      <c r="AG218" s="66">
        <v>647830.16</v>
      </c>
      <c r="AH218" s="63">
        <v>542447.55000000005</v>
      </c>
      <c r="AI218" s="67">
        <v>0</v>
      </c>
      <c r="AJ218" s="63">
        <v>0</v>
      </c>
      <c r="AK218" s="66">
        <v>596692.30000000005</v>
      </c>
      <c r="AL218" s="63">
        <v>600596.09</v>
      </c>
      <c r="AM218" s="67">
        <v>0</v>
      </c>
      <c r="AN218" s="63">
        <v>0</v>
      </c>
      <c r="AO218" s="66">
        <v>660655.69999999995</v>
      </c>
      <c r="AP218" s="63">
        <v>817151.56</v>
      </c>
      <c r="AQ218" s="67">
        <v>0</v>
      </c>
      <c r="AR218" s="63">
        <v>0</v>
      </c>
      <c r="AS218" s="66">
        <f t="shared" si="54"/>
        <v>900399.63200000022</v>
      </c>
      <c r="AT218" s="68"/>
      <c r="AU218" s="69"/>
      <c r="AV218" s="63">
        <v>0</v>
      </c>
      <c r="AW218" s="63">
        <v>0</v>
      </c>
      <c r="AX218" s="63">
        <v>0</v>
      </c>
      <c r="AY218" s="63">
        <v>0</v>
      </c>
      <c r="AZ218" s="63">
        <v>7</v>
      </c>
      <c r="BA218" s="63">
        <v>7</v>
      </c>
      <c r="BB218" s="63"/>
      <c r="BC218" s="63"/>
      <c r="BD218" s="70">
        <f t="shared" si="57"/>
        <v>689711.18</v>
      </c>
      <c r="BE218" s="71">
        <f t="shared" si="55"/>
        <v>255.17</v>
      </c>
      <c r="BF218" s="72">
        <f t="shared" si="62"/>
        <v>520.02</v>
      </c>
      <c r="BG218" s="65">
        <f t="shared" si="56"/>
        <v>715889.55</v>
      </c>
      <c r="BH218" s="73">
        <f t="shared" si="59"/>
        <v>1.798117464307483E-3</v>
      </c>
      <c r="BI218" s="74">
        <f t="shared" si="60"/>
        <v>1.79811746430748E-3</v>
      </c>
    </row>
    <row r="219" spans="1:61" ht="15.75" customHeight="1" x14ac:dyDescent="0.25">
      <c r="A219" s="59">
        <v>1</v>
      </c>
      <c r="B219" s="60">
        <v>237</v>
      </c>
      <c r="C219" s="60">
        <v>8</v>
      </c>
      <c r="D219" s="61" t="s">
        <v>85</v>
      </c>
      <c r="E219" s="61" t="s">
        <v>296</v>
      </c>
      <c r="F219" s="62">
        <v>850</v>
      </c>
      <c r="G219" s="63">
        <v>10</v>
      </c>
      <c r="H219" s="63">
        <v>196893.17</v>
      </c>
      <c r="I219" s="64">
        <v>0</v>
      </c>
      <c r="J219" s="65">
        <v>216582.49</v>
      </c>
      <c r="K219" s="63">
        <v>173554.62</v>
      </c>
      <c r="L219" s="64">
        <v>0</v>
      </c>
      <c r="M219" s="65">
        <v>190910.07999999999</v>
      </c>
      <c r="N219" s="63">
        <v>176189.45</v>
      </c>
      <c r="O219" s="64">
        <v>0</v>
      </c>
      <c r="P219" s="65">
        <v>193808.39</v>
      </c>
      <c r="Q219" s="63">
        <v>199973.5</v>
      </c>
      <c r="R219" s="64">
        <v>0</v>
      </c>
      <c r="S219" s="65">
        <v>219970.85</v>
      </c>
      <c r="T219" s="63">
        <v>161345.85999999999</v>
      </c>
      <c r="U219" s="64">
        <v>0</v>
      </c>
      <c r="V219" s="66">
        <v>177480.45</v>
      </c>
      <c r="W219" s="63">
        <v>194591.54</v>
      </c>
      <c r="X219" s="64">
        <v>0</v>
      </c>
      <c r="Y219" s="66">
        <v>214050.69</v>
      </c>
      <c r="Z219" s="63">
        <v>248648.07</v>
      </c>
      <c r="AA219" s="67">
        <v>1745.02</v>
      </c>
      <c r="AB219" s="64">
        <v>0</v>
      </c>
      <c r="AC219" s="66">
        <v>291959.67</v>
      </c>
      <c r="AD219" s="63">
        <v>221489.57</v>
      </c>
      <c r="AE219" s="67">
        <v>1729.25</v>
      </c>
      <c r="AF219" s="64">
        <v>0</v>
      </c>
      <c r="AG219" s="66">
        <v>262978.64</v>
      </c>
      <c r="AH219" s="63">
        <v>188407.82</v>
      </c>
      <c r="AI219" s="67">
        <v>2514.4299999999998</v>
      </c>
      <c r="AJ219" s="63">
        <v>0</v>
      </c>
      <c r="AK219" s="66">
        <v>229447.89</v>
      </c>
      <c r="AL219" s="63">
        <v>218483.18</v>
      </c>
      <c r="AM219" s="67">
        <v>2148.48</v>
      </c>
      <c r="AN219" s="63">
        <v>0</v>
      </c>
      <c r="AO219" s="66">
        <v>263152.32</v>
      </c>
      <c r="AP219" s="63">
        <v>320276.34999999998</v>
      </c>
      <c r="AQ219" s="67">
        <v>2789.16</v>
      </c>
      <c r="AR219" s="63">
        <v>0</v>
      </c>
      <c r="AS219" s="66">
        <f t="shared" si="54"/>
        <v>382303.09700000007</v>
      </c>
      <c r="AT219" s="68"/>
      <c r="AU219" s="69"/>
      <c r="AV219" s="63">
        <v>93</v>
      </c>
      <c r="AW219" s="63">
        <v>97</v>
      </c>
      <c r="AX219" s="63">
        <v>114</v>
      </c>
      <c r="AY219" s="63">
        <v>115</v>
      </c>
      <c r="AZ219" s="63">
        <v>151</v>
      </c>
      <c r="BA219" s="63">
        <v>151</v>
      </c>
      <c r="BB219" s="63"/>
      <c r="BC219" s="63"/>
      <c r="BD219" s="70">
        <f t="shared" si="57"/>
        <v>285968.32</v>
      </c>
      <c r="BE219" s="71">
        <f t="shared" si="55"/>
        <v>336.43</v>
      </c>
      <c r="BF219" s="72">
        <f t="shared" si="62"/>
        <v>520.02</v>
      </c>
      <c r="BG219" s="65">
        <f t="shared" si="56"/>
        <v>156051.49999999997</v>
      </c>
      <c r="BH219" s="73">
        <f t="shared" si="59"/>
        <v>3.9195840682599588E-4</v>
      </c>
      <c r="BI219" s="74">
        <f t="shared" si="60"/>
        <v>3.9195840682599599E-4</v>
      </c>
    </row>
    <row r="220" spans="1:61" ht="15.75" customHeight="1" x14ac:dyDescent="0.25">
      <c r="A220" s="59">
        <v>1</v>
      </c>
      <c r="B220" s="60">
        <v>239</v>
      </c>
      <c r="C220" s="60">
        <v>16</v>
      </c>
      <c r="D220" s="61" t="s">
        <v>85</v>
      </c>
      <c r="E220" s="61" t="s">
        <v>297</v>
      </c>
      <c r="F220" s="62">
        <v>980</v>
      </c>
      <c r="G220" s="63">
        <v>10</v>
      </c>
      <c r="H220" s="63">
        <v>64101.37</v>
      </c>
      <c r="I220" s="64">
        <v>8332.32</v>
      </c>
      <c r="J220" s="65">
        <v>61345.96</v>
      </c>
      <c r="K220" s="63">
        <v>66319.100000000006</v>
      </c>
      <c r="L220" s="64">
        <v>8537.59</v>
      </c>
      <c r="M220" s="65">
        <v>63559.66</v>
      </c>
      <c r="N220" s="63">
        <v>92884.95</v>
      </c>
      <c r="O220" s="64">
        <v>4378.8500000000004</v>
      </c>
      <c r="P220" s="65">
        <v>97356.72</v>
      </c>
      <c r="Q220" s="63">
        <v>90446.33</v>
      </c>
      <c r="R220" s="64">
        <v>4327.66</v>
      </c>
      <c r="S220" s="65">
        <v>94730.54</v>
      </c>
      <c r="T220" s="63">
        <v>96300.31</v>
      </c>
      <c r="U220" s="64">
        <v>4630.01</v>
      </c>
      <c r="V220" s="66">
        <v>100837.33</v>
      </c>
      <c r="W220" s="63">
        <v>138892.85999999999</v>
      </c>
      <c r="X220" s="64">
        <v>6613.97</v>
      </c>
      <c r="Y220" s="66">
        <v>145506.78</v>
      </c>
      <c r="Z220" s="63">
        <v>151548.44</v>
      </c>
      <c r="AA220" s="67">
        <v>0</v>
      </c>
      <c r="AB220" s="64">
        <v>7216.62</v>
      </c>
      <c r="AC220" s="66">
        <v>159421.98000000001</v>
      </c>
      <c r="AD220" s="63">
        <v>169744.27</v>
      </c>
      <c r="AE220" s="67">
        <v>62.71</v>
      </c>
      <c r="AF220" s="64">
        <v>8083.08</v>
      </c>
      <c r="AG220" s="66">
        <v>179948.26</v>
      </c>
      <c r="AH220" s="63">
        <v>143055.54</v>
      </c>
      <c r="AI220" s="67">
        <v>233.44</v>
      </c>
      <c r="AJ220" s="63">
        <v>6703.11</v>
      </c>
      <c r="AK220" s="66">
        <v>151920.82</v>
      </c>
      <c r="AL220" s="63">
        <v>181872.16</v>
      </c>
      <c r="AM220" s="67">
        <v>300.55</v>
      </c>
      <c r="AN220" s="63">
        <v>8894.5</v>
      </c>
      <c r="AO220" s="66">
        <v>192134.76</v>
      </c>
      <c r="AP220" s="63">
        <v>233585.18</v>
      </c>
      <c r="AQ220" s="67">
        <v>177.71</v>
      </c>
      <c r="AR220" s="63">
        <v>10998.276437</v>
      </c>
      <c r="AS220" s="66">
        <f t="shared" si="54"/>
        <v>246839.99291930001</v>
      </c>
      <c r="AT220" s="68"/>
      <c r="AU220" s="69"/>
      <c r="AV220" s="63">
        <v>3</v>
      </c>
      <c r="AW220" s="63">
        <v>10</v>
      </c>
      <c r="AX220" s="63">
        <v>10</v>
      </c>
      <c r="AY220" s="63">
        <v>10</v>
      </c>
      <c r="AZ220" s="63">
        <v>10</v>
      </c>
      <c r="BA220" s="63">
        <v>10</v>
      </c>
      <c r="BB220" s="63"/>
      <c r="BC220" s="63"/>
      <c r="BD220" s="70">
        <f t="shared" si="57"/>
        <v>186053.16</v>
      </c>
      <c r="BE220" s="71">
        <f t="shared" si="55"/>
        <v>189.85</v>
      </c>
      <c r="BF220" s="72">
        <f t="shared" si="62"/>
        <v>520.02</v>
      </c>
      <c r="BG220" s="65">
        <f t="shared" si="56"/>
        <v>323566.59999999998</v>
      </c>
      <c r="BH220" s="73">
        <f t="shared" si="59"/>
        <v>8.1271022090850971E-4</v>
      </c>
      <c r="BI220" s="74">
        <f t="shared" si="60"/>
        <v>8.1271022090851003E-4</v>
      </c>
    </row>
    <row r="221" spans="1:61" ht="15.75" customHeight="1" x14ac:dyDescent="0.25">
      <c r="A221" s="59">
        <v>1</v>
      </c>
      <c r="B221" s="60">
        <v>240</v>
      </c>
      <c r="C221" s="60">
        <v>9</v>
      </c>
      <c r="D221" s="61" t="s">
        <v>85</v>
      </c>
      <c r="E221" s="61" t="s">
        <v>298</v>
      </c>
      <c r="F221" s="62">
        <v>943</v>
      </c>
      <c r="G221" s="63">
        <v>10</v>
      </c>
      <c r="H221" s="63">
        <v>149199.64000000001</v>
      </c>
      <c r="I221" s="64">
        <v>6111.94</v>
      </c>
      <c r="J221" s="65">
        <v>157396.47</v>
      </c>
      <c r="K221" s="63">
        <v>146507.68</v>
      </c>
      <c r="L221" s="64">
        <v>6320.63</v>
      </c>
      <c r="M221" s="65">
        <v>154205.76000000001</v>
      </c>
      <c r="N221" s="63">
        <v>165611.15</v>
      </c>
      <c r="O221" s="64">
        <v>12144.87</v>
      </c>
      <c r="P221" s="65">
        <v>168812.91</v>
      </c>
      <c r="Q221" s="63">
        <v>159350.9</v>
      </c>
      <c r="R221" s="64">
        <v>11831.54</v>
      </c>
      <c r="S221" s="65">
        <v>162271.29999999999</v>
      </c>
      <c r="T221" s="63">
        <v>135737.79</v>
      </c>
      <c r="U221" s="64">
        <v>10126.4</v>
      </c>
      <c r="V221" s="66">
        <v>138172.51999999999</v>
      </c>
      <c r="W221" s="63">
        <v>259514.62</v>
      </c>
      <c r="X221" s="64">
        <v>19223.36</v>
      </c>
      <c r="Y221" s="66">
        <v>264320.38</v>
      </c>
      <c r="Z221" s="63">
        <v>224303.38</v>
      </c>
      <c r="AA221" s="67">
        <v>1296.3499999999999</v>
      </c>
      <c r="AB221" s="64">
        <v>16615.13</v>
      </c>
      <c r="AC221" s="66">
        <v>246083.46</v>
      </c>
      <c r="AD221" s="63">
        <v>213834.53</v>
      </c>
      <c r="AE221" s="67">
        <v>2673.15</v>
      </c>
      <c r="AF221" s="64">
        <v>16090.85</v>
      </c>
      <c r="AG221" s="66">
        <v>239104.75</v>
      </c>
      <c r="AH221" s="63">
        <v>180569.64</v>
      </c>
      <c r="AI221" s="67">
        <v>2709.28</v>
      </c>
      <c r="AJ221" s="63">
        <v>13355.47</v>
      </c>
      <c r="AK221" s="66">
        <v>218403.13</v>
      </c>
      <c r="AL221" s="63">
        <v>245063.92</v>
      </c>
      <c r="AM221" s="67">
        <v>3827.78</v>
      </c>
      <c r="AN221" s="63">
        <v>18152.89</v>
      </c>
      <c r="AO221" s="66">
        <v>286343.19</v>
      </c>
      <c r="AP221" s="63">
        <v>283674.48</v>
      </c>
      <c r="AQ221" s="67">
        <v>3958.78</v>
      </c>
      <c r="AR221" s="63">
        <v>21013.018912</v>
      </c>
      <c r="AS221" s="66">
        <f t="shared" si="54"/>
        <v>327932.57319680002</v>
      </c>
      <c r="AT221" s="68"/>
      <c r="AU221" s="69"/>
      <c r="AV221" s="63">
        <v>87</v>
      </c>
      <c r="AW221" s="63">
        <v>112</v>
      </c>
      <c r="AX221" s="63">
        <v>171</v>
      </c>
      <c r="AY221" s="63">
        <v>187</v>
      </c>
      <c r="AZ221" s="63">
        <v>198</v>
      </c>
      <c r="BA221" s="63">
        <v>198</v>
      </c>
      <c r="BB221" s="63"/>
      <c r="BC221" s="63"/>
      <c r="BD221" s="70">
        <f t="shared" si="57"/>
        <v>263573.42</v>
      </c>
      <c r="BE221" s="71">
        <f t="shared" si="55"/>
        <v>279.51</v>
      </c>
      <c r="BF221" s="72">
        <f t="shared" si="62"/>
        <v>520.02</v>
      </c>
      <c r="BG221" s="65">
        <f t="shared" si="56"/>
        <v>226800.93</v>
      </c>
      <c r="BH221" s="73">
        <f t="shared" si="59"/>
        <v>5.6966149757903142E-4</v>
      </c>
      <c r="BI221" s="74">
        <f t="shared" si="60"/>
        <v>5.6966149757903099E-4</v>
      </c>
    </row>
    <row r="222" spans="1:61" ht="15.75" customHeight="1" x14ac:dyDescent="0.25">
      <c r="A222" s="59">
        <v>1</v>
      </c>
      <c r="B222" s="60">
        <v>242</v>
      </c>
      <c r="C222" s="60">
        <v>8</v>
      </c>
      <c r="D222" s="61" t="s">
        <v>85</v>
      </c>
      <c r="E222" s="61" t="s">
        <v>299</v>
      </c>
      <c r="F222" s="62">
        <v>3527</v>
      </c>
      <c r="G222" s="63">
        <v>10</v>
      </c>
      <c r="H222" s="63">
        <v>1657519.38</v>
      </c>
      <c r="I222" s="64">
        <v>0</v>
      </c>
      <c r="J222" s="65">
        <v>1823271.31</v>
      </c>
      <c r="K222" s="63">
        <v>1531272.76</v>
      </c>
      <c r="L222" s="64">
        <v>0</v>
      </c>
      <c r="M222" s="65">
        <v>1684400.03</v>
      </c>
      <c r="N222" s="63">
        <v>1455776.47</v>
      </c>
      <c r="O222" s="64">
        <v>0</v>
      </c>
      <c r="P222" s="65">
        <v>1601354.12</v>
      </c>
      <c r="Q222" s="63">
        <v>1566856.53</v>
      </c>
      <c r="R222" s="64">
        <v>0</v>
      </c>
      <c r="S222" s="65">
        <v>1723542.18</v>
      </c>
      <c r="T222" s="63">
        <v>1619599.85</v>
      </c>
      <c r="U222" s="64">
        <v>0</v>
      </c>
      <c r="V222" s="66">
        <v>1781559.83</v>
      </c>
      <c r="W222" s="63">
        <v>1554013.23</v>
      </c>
      <c r="X222" s="64">
        <v>0</v>
      </c>
      <c r="Y222" s="66">
        <v>1709414.55</v>
      </c>
      <c r="Z222" s="63">
        <v>1741443.45</v>
      </c>
      <c r="AA222" s="67">
        <v>56367.81</v>
      </c>
      <c r="AB222" s="64">
        <v>0</v>
      </c>
      <c r="AC222" s="66">
        <v>2170684.54</v>
      </c>
      <c r="AD222" s="63">
        <v>1494567.97</v>
      </c>
      <c r="AE222" s="67">
        <v>48185.54</v>
      </c>
      <c r="AF222" s="64">
        <v>0</v>
      </c>
      <c r="AG222" s="66">
        <v>1912282.87</v>
      </c>
      <c r="AH222" s="63">
        <v>1328308.98</v>
      </c>
      <c r="AI222" s="67">
        <v>63723.12</v>
      </c>
      <c r="AJ222" s="63">
        <v>0</v>
      </c>
      <c r="AK222" s="66">
        <v>1739242.73</v>
      </c>
      <c r="AL222" s="63">
        <v>1746367.75</v>
      </c>
      <c r="AM222" s="67">
        <v>68445.41</v>
      </c>
      <c r="AN222" s="63">
        <v>0</v>
      </c>
      <c r="AO222" s="66">
        <v>2182963.23</v>
      </c>
      <c r="AP222" s="63">
        <v>2365161.33</v>
      </c>
      <c r="AQ222" s="67">
        <v>62044.32</v>
      </c>
      <c r="AR222" s="63">
        <v>0</v>
      </c>
      <c r="AS222" s="66">
        <f t="shared" si="54"/>
        <v>2905270.3350000004</v>
      </c>
      <c r="AT222" s="68"/>
      <c r="AU222" s="69"/>
      <c r="AV222" s="63">
        <v>1448</v>
      </c>
      <c r="AW222" s="63">
        <v>1467</v>
      </c>
      <c r="AX222" s="63">
        <v>1590</v>
      </c>
      <c r="AY222" s="63">
        <v>1540</v>
      </c>
      <c r="AZ222" s="63">
        <v>1698</v>
      </c>
      <c r="BA222" s="63">
        <v>1698</v>
      </c>
      <c r="BB222" s="63"/>
      <c r="BC222" s="63"/>
      <c r="BD222" s="70">
        <f t="shared" si="57"/>
        <v>2182088.7400000002</v>
      </c>
      <c r="BE222" s="71">
        <f t="shared" si="55"/>
        <v>618.67999999999995</v>
      </c>
      <c r="BF222" s="72">
        <f t="shared" si="62"/>
        <v>520.02</v>
      </c>
      <c r="BG222" s="65">
        <f t="shared" si="56"/>
        <v>0</v>
      </c>
      <c r="BH222" s="73">
        <f t="shared" si="59"/>
        <v>0</v>
      </c>
      <c r="BI222" s="74">
        <f t="shared" si="60"/>
        <v>0</v>
      </c>
    </row>
    <row r="223" spans="1:61" ht="15.75" customHeight="1" x14ac:dyDescent="0.25">
      <c r="A223" s="59">
        <v>1</v>
      </c>
      <c r="B223" s="60">
        <v>243</v>
      </c>
      <c r="C223" s="60">
        <v>17</v>
      </c>
      <c r="D223" s="61" t="s">
        <v>85</v>
      </c>
      <c r="E223" s="61" t="s">
        <v>300</v>
      </c>
      <c r="F223" s="62">
        <v>1402</v>
      </c>
      <c r="G223" s="63">
        <v>10</v>
      </c>
      <c r="H223" s="63">
        <v>176459.56</v>
      </c>
      <c r="I223" s="64">
        <v>0</v>
      </c>
      <c r="J223" s="65">
        <v>194105.51</v>
      </c>
      <c r="K223" s="63">
        <v>152028.75</v>
      </c>
      <c r="L223" s="64">
        <v>0</v>
      </c>
      <c r="M223" s="65">
        <v>167231.62</v>
      </c>
      <c r="N223" s="63">
        <v>132974.44</v>
      </c>
      <c r="O223" s="64">
        <v>0</v>
      </c>
      <c r="P223" s="65">
        <v>146271.89000000001</v>
      </c>
      <c r="Q223" s="63">
        <v>117716.02</v>
      </c>
      <c r="R223" s="64">
        <v>0</v>
      </c>
      <c r="S223" s="65">
        <v>129487.62</v>
      </c>
      <c r="T223" s="63">
        <v>107555.45</v>
      </c>
      <c r="U223" s="64">
        <v>0</v>
      </c>
      <c r="V223" s="66">
        <v>118310.99</v>
      </c>
      <c r="W223" s="63">
        <v>313375.40999999997</v>
      </c>
      <c r="X223" s="64">
        <v>0</v>
      </c>
      <c r="Y223" s="66">
        <v>344712.95</v>
      </c>
      <c r="Z223" s="63">
        <v>258255.91</v>
      </c>
      <c r="AA223" s="67">
        <v>2541.14</v>
      </c>
      <c r="AB223" s="64">
        <v>0</v>
      </c>
      <c r="AC223" s="66">
        <v>291140.90999999997</v>
      </c>
      <c r="AD223" s="63">
        <v>555421.66</v>
      </c>
      <c r="AE223" s="67">
        <v>2005.64</v>
      </c>
      <c r="AF223" s="64">
        <v>0</v>
      </c>
      <c r="AG223" s="66">
        <v>620802.23</v>
      </c>
      <c r="AH223" s="63">
        <v>299161.55</v>
      </c>
      <c r="AI223" s="67">
        <v>2058.79</v>
      </c>
      <c r="AJ223" s="63">
        <v>0</v>
      </c>
      <c r="AK223" s="66">
        <v>350245.25</v>
      </c>
      <c r="AL223" s="63">
        <v>340924.09</v>
      </c>
      <c r="AM223" s="67">
        <v>3668.48</v>
      </c>
      <c r="AN223" s="63">
        <v>0</v>
      </c>
      <c r="AO223" s="66">
        <v>396165.33</v>
      </c>
      <c r="AP223" s="63">
        <v>1115833.3899999999</v>
      </c>
      <c r="AQ223" s="67">
        <v>2972.49</v>
      </c>
      <c r="AR223" s="63">
        <v>0</v>
      </c>
      <c r="AS223" s="66">
        <f t="shared" si="54"/>
        <v>1262031.9140000001</v>
      </c>
      <c r="AT223" s="68"/>
      <c r="AU223" s="69"/>
      <c r="AV223" s="63">
        <v>45</v>
      </c>
      <c r="AW223" s="63">
        <v>55</v>
      </c>
      <c r="AX223" s="63">
        <v>107</v>
      </c>
      <c r="AY223" s="63">
        <v>115</v>
      </c>
      <c r="AZ223" s="63">
        <v>173</v>
      </c>
      <c r="BA223" s="63">
        <v>173</v>
      </c>
      <c r="BB223" s="63"/>
      <c r="BC223" s="63"/>
      <c r="BD223" s="70">
        <f t="shared" si="57"/>
        <v>584077.13</v>
      </c>
      <c r="BE223" s="71">
        <f t="shared" si="55"/>
        <v>416.6</v>
      </c>
      <c r="BF223" s="72">
        <f t="shared" si="62"/>
        <v>520.02</v>
      </c>
      <c r="BG223" s="65">
        <f t="shared" si="56"/>
        <v>144994.83999999994</v>
      </c>
      <c r="BH223" s="73">
        <f t="shared" si="59"/>
        <v>3.6418712081838473E-4</v>
      </c>
      <c r="BI223" s="74">
        <f t="shared" si="60"/>
        <v>3.64187120818385E-4</v>
      </c>
    </row>
    <row r="224" spans="1:61" ht="15.75" customHeight="1" x14ac:dyDescent="0.25">
      <c r="A224" s="59">
        <v>1</v>
      </c>
      <c r="B224" s="60">
        <v>244</v>
      </c>
      <c r="C224" s="60">
        <v>5</v>
      </c>
      <c r="D224" s="61" t="s">
        <v>89</v>
      </c>
      <c r="E224" s="61" t="s">
        <v>301</v>
      </c>
      <c r="F224" s="62">
        <v>8477</v>
      </c>
      <c r="G224" s="63">
        <v>12</v>
      </c>
      <c r="H224" s="63">
        <v>2358331.39</v>
      </c>
      <c r="I224" s="64">
        <v>172944.37</v>
      </c>
      <c r="J224" s="65">
        <v>2447633.46</v>
      </c>
      <c r="K224" s="63">
        <v>2334551.17</v>
      </c>
      <c r="L224" s="64">
        <v>171200.48</v>
      </c>
      <c r="M224" s="65">
        <v>2422952.7799999998</v>
      </c>
      <c r="N224" s="63">
        <v>2202809.2000000002</v>
      </c>
      <c r="O224" s="64">
        <v>161539.5</v>
      </c>
      <c r="P224" s="65">
        <v>2286222.06</v>
      </c>
      <c r="Q224" s="63">
        <v>2613671.61</v>
      </c>
      <c r="R224" s="64">
        <v>192385.42</v>
      </c>
      <c r="S224" s="65">
        <v>2711840.54</v>
      </c>
      <c r="T224" s="63">
        <v>2388896.69</v>
      </c>
      <c r="U224" s="64">
        <v>176079.06</v>
      </c>
      <c r="V224" s="66">
        <v>2478355.7400000002</v>
      </c>
      <c r="W224" s="63">
        <v>2918751.77</v>
      </c>
      <c r="X224" s="64">
        <v>312476.23</v>
      </c>
      <c r="Y224" s="66">
        <v>2919028.6</v>
      </c>
      <c r="Z224" s="63">
        <v>3292937.31</v>
      </c>
      <c r="AA224" s="67">
        <v>6489.53</v>
      </c>
      <c r="AB224" s="64">
        <v>352815.44</v>
      </c>
      <c r="AC224" s="66">
        <v>3289235.81</v>
      </c>
      <c r="AD224" s="63">
        <v>3291252.8</v>
      </c>
      <c r="AE224" s="67">
        <v>1771.24</v>
      </c>
      <c r="AF224" s="64">
        <v>354602.51</v>
      </c>
      <c r="AG224" s="66">
        <v>3291524.02</v>
      </c>
      <c r="AH224" s="63">
        <v>3108787.9</v>
      </c>
      <c r="AI224" s="67">
        <v>1198.53</v>
      </c>
      <c r="AJ224" s="63">
        <v>336710.34</v>
      </c>
      <c r="AK224" s="66">
        <v>3112972.41</v>
      </c>
      <c r="AL224" s="63">
        <v>3618237.18</v>
      </c>
      <c r="AM224" s="67">
        <v>1942.69</v>
      </c>
      <c r="AN224" s="63">
        <v>384206.67</v>
      </c>
      <c r="AO224" s="66">
        <v>3631310.05</v>
      </c>
      <c r="AP224" s="63">
        <v>4983057.8899999997</v>
      </c>
      <c r="AQ224" s="67">
        <v>1782.67</v>
      </c>
      <c r="AR224" s="63">
        <v>533647.98796199996</v>
      </c>
      <c r="AS224" s="66">
        <f t="shared" si="54"/>
        <v>5006761.0342825605</v>
      </c>
      <c r="AT224" s="68"/>
      <c r="AU224" s="69"/>
      <c r="AV224" s="63">
        <v>16</v>
      </c>
      <c r="AW224" s="63">
        <v>20</v>
      </c>
      <c r="AX224" s="63">
        <v>43</v>
      </c>
      <c r="AY224" s="63">
        <v>51</v>
      </c>
      <c r="AZ224" s="63">
        <v>114</v>
      </c>
      <c r="BA224" s="63">
        <v>114</v>
      </c>
      <c r="BB224" s="63"/>
      <c r="BC224" s="63"/>
      <c r="BD224" s="70">
        <f t="shared" si="57"/>
        <v>3666360.66</v>
      </c>
      <c r="BE224" s="71">
        <f t="shared" si="55"/>
        <v>432.51</v>
      </c>
      <c r="BF224" s="72">
        <f>+$BJ$601</f>
        <v>508.08</v>
      </c>
      <c r="BG224" s="65">
        <f t="shared" si="56"/>
        <v>640606.8899999999</v>
      </c>
      <c r="BH224" s="73">
        <f t="shared" si="59"/>
        <v>1.6090281477983614E-3</v>
      </c>
      <c r="BI224" s="74">
        <f t="shared" si="60"/>
        <v>1.6090281477983599E-3</v>
      </c>
    </row>
    <row r="225" spans="1:61" ht="15.75" customHeight="1" x14ac:dyDescent="0.25">
      <c r="A225" s="59">
        <v>1</v>
      </c>
      <c r="B225" s="60">
        <v>245</v>
      </c>
      <c r="C225" s="60">
        <v>10</v>
      </c>
      <c r="D225" s="61" t="s">
        <v>85</v>
      </c>
      <c r="E225" s="61" t="s">
        <v>302</v>
      </c>
      <c r="F225" s="62">
        <v>2759</v>
      </c>
      <c r="G225" s="63">
        <v>10</v>
      </c>
      <c r="H225" s="63">
        <v>302706.46000000002</v>
      </c>
      <c r="I225" s="64">
        <v>10615.19</v>
      </c>
      <c r="J225" s="65">
        <v>321300.40000000002</v>
      </c>
      <c r="K225" s="63">
        <v>323779.81</v>
      </c>
      <c r="L225" s="64">
        <v>23743.919999999998</v>
      </c>
      <c r="M225" s="65">
        <v>330039.48</v>
      </c>
      <c r="N225" s="63">
        <v>159872.29</v>
      </c>
      <c r="O225" s="64">
        <v>11723.95</v>
      </c>
      <c r="P225" s="65">
        <v>162963.17000000001</v>
      </c>
      <c r="Q225" s="63">
        <v>219035.08</v>
      </c>
      <c r="R225" s="64">
        <v>16272.28</v>
      </c>
      <c r="S225" s="65">
        <v>223039.07</v>
      </c>
      <c r="T225" s="63">
        <v>220140.37</v>
      </c>
      <c r="U225" s="64">
        <v>16373.9</v>
      </c>
      <c r="V225" s="66">
        <v>224143.12</v>
      </c>
      <c r="W225" s="63">
        <v>254275.48</v>
      </c>
      <c r="X225" s="64">
        <v>18835.28</v>
      </c>
      <c r="Y225" s="66">
        <v>258984.22</v>
      </c>
      <c r="Z225" s="63">
        <v>267321.5</v>
      </c>
      <c r="AA225" s="67">
        <v>86</v>
      </c>
      <c r="AB225" s="64">
        <v>19801.64</v>
      </c>
      <c r="AC225" s="66">
        <v>272271.84000000003</v>
      </c>
      <c r="AD225" s="63">
        <v>248138.07</v>
      </c>
      <c r="AE225" s="67">
        <v>43</v>
      </c>
      <c r="AF225" s="64">
        <v>18387.61</v>
      </c>
      <c r="AG225" s="66">
        <v>252725.51</v>
      </c>
      <c r="AH225" s="63">
        <v>281366.89</v>
      </c>
      <c r="AI225" s="67">
        <v>0</v>
      </c>
      <c r="AJ225" s="63">
        <v>20842.009999999998</v>
      </c>
      <c r="AK225" s="66">
        <v>286577.37</v>
      </c>
      <c r="AL225" s="63">
        <v>343604.14</v>
      </c>
      <c r="AM225" s="67">
        <v>0</v>
      </c>
      <c r="AN225" s="63">
        <v>25452.17</v>
      </c>
      <c r="AO225" s="66">
        <v>349967.17</v>
      </c>
      <c r="AP225" s="63">
        <v>546889.32999999996</v>
      </c>
      <c r="AQ225" s="67">
        <v>0</v>
      </c>
      <c r="AR225" s="63">
        <v>40510.428663999999</v>
      </c>
      <c r="AS225" s="66">
        <f t="shared" si="54"/>
        <v>557016.79146959994</v>
      </c>
      <c r="AT225" s="68"/>
      <c r="AU225" s="69"/>
      <c r="AV225" s="63">
        <v>0</v>
      </c>
      <c r="AW225" s="63">
        <v>0</v>
      </c>
      <c r="AX225" s="63">
        <v>0</v>
      </c>
      <c r="AY225" s="63">
        <v>0</v>
      </c>
      <c r="AZ225" s="63">
        <v>0</v>
      </c>
      <c r="BA225" s="63">
        <v>0</v>
      </c>
      <c r="BB225" s="63"/>
      <c r="BC225" s="63"/>
      <c r="BD225" s="70">
        <f t="shared" si="57"/>
        <v>343711.74</v>
      </c>
      <c r="BE225" s="71">
        <f t="shared" si="55"/>
        <v>124.58</v>
      </c>
      <c r="BF225" s="72">
        <f t="shared" ref="BF225:BF228" si="63">+$BJ$600</f>
        <v>520.02</v>
      </c>
      <c r="BG225" s="65">
        <f t="shared" si="56"/>
        <v>1091018.96</v>
      </c>
      <c r="BH225" s="73">
        <f t="shared" si="59"/>
        <v>2.740339268629619E-3</v>
      </c>
      <c r="BI225" s="74">
        <f t="shared" si="60"/>
        <v>2.7403392686296199E-3</v>
      </c>
    </row>
    <row r="226" spans="1:61" ht="15.75" customHeight="1" x14ac:dyDescent="0.25">
      <c r="A226" s="59">
        <v>1</v>
      </c>
      <c r="B226" s="60">
        <v>246</v>
      </c>
      <c r="C226" s="60">
        <v>18</v>
      </c>
      <c r="D226" s="61" t="s">
        <v>85</v>
      </c>
      <c r="E226" s="61" t="s">
        <v>303</v>
      </c>
      <c r="F226" s="62">
        <v>836</v>
      </c>
      <c r="G226" s="63">
        <v>10</v>
      </c>
      <c r="H226" s="63">
        <v>261739.4</v>
      </c>
      <c r="I226" s="64">
        <v>3103.16</v>
      </c>
      <c r="J226" s="65">
        <v>284499.87</v>
      </c>
      <c r="K226" s="63">
        <v>253761.38</v>
      </c>
      <c r="L226" s="64">
        <v>3017.53</v>
      </c>
      <c r="M226" s="65">
        <v>275818.23</v>
      </c>
      <c r="N226" s="63">
        <v>258588.86</v>
      </c>
      <c r="O226" s="64">
        <v>2534.63</v>
      </c>
      <c r="P226" s="65">
        <v>281659.65999999997</v>
      </c>
      <c r="Q226" s="63">
        <v>259643.87</v>
      </c>
      <c r="R226" s="64">
        <v>2562.81</v>
      </c>
      <c r="S226" s="65">
        <v>282789.17</v>
      </c>
      <c r="T226" s="63">
        <v>254271.81</v>
      </c>
      <c r="U226" s="64">
        <v>2519.41</v>
      </c>
      <c r="V226" s="66">
        <v>276927.63</v>
      </c>
      <c r="W226" s="63">
        <v>277958.55</v>
      </c>
      <c r="X226" s="64">
        <v>2752.07</v>
      </c>
      <c r="Y226" s="66">
        <v>302727.13</v>
      </c>
      <c r="Z226" s="63">
        <v>316842.99</v>
      </c>
      <c r="AA226" s="67">
        <v>2529.83</v>
      </c>
      <c r="AB226" s="64">
        <v>3137.06</v>
      </c>
      <c r="AC226" s="66">
        <v>371419.73</v>
      </c>
      <c r="AD226" s="63">
        <v>299629.37</v>
      </c>
      <c r="AE226" s="67">
        <v>2091.08</v>
      </c>
      <c r="AF226" s="64">
        <v>2966.63</v>
      </c>
      <c r="AG226" s="66">
        <v>353592.83</v>
      </c>
      <c r="AH226" s="63">
        <v>256883.9</v>
      </c>
      <c r="AI226" s="67">
        <v>2608.5100000000002</v>
      </c>
      <c r="AJ226" s="63">
        <v>2543.4299999999998</v>
      </c>
      <c r="AK226" s="66">
        <v>308878.08000000002</v>
      </c>
      <c r="AL226" s="63">
        <v>356588.13</v>
      </c>
      <c r="AM226" s="67">
        <v>3515.63</v>
      </c>
      <c r="AN226" s="63">
        <v>3530.6</v>
      </c>
      <c r="AO226" s="66">
        <v>418877.92</v>
      </c>
      <c r="AP226" s="63">
        <v>445147.45</v>
      </c>
      <c r="AQ226" s="67">
        <v>3484.34</v>
      </c>
      <c r="AR226" s="63">
        <v>4408.8059279999998</v>
      </c>
      <c r="AS226" s="66">
        <f t="shared" si="54"/>
        <v>520397.57447920006</v>
      </c>
      <c r="AT226" s="68"/>
      <c r="AU226" s="69"/>
      <c r="AV226" s="63">
        <v>133</v>
      </c>
      <c r="AW226" s="63">
        <v>135</v>
      </c>
      <c r="AX226" s="63">
        <v>146</v>
      </c>
      <c r="AY226" s="63">
        <v>157</v>
      </c>
      <c r="AZ226" s="63">
        <v>180</v>
      </c>
      <c r="BA226" s="63">
        <v>180</v>
      </c>
      <c r="BB226" s="63"/>
      <c r="BC226" s="63"/>
      <c r="BD226" s="70">
        <f t="shared" si="57"/>
        <v>394633.23</v>
      </c>
      <c r="BE226" s="71">
        <f t="shared" si="55"/>
        <v>472.05</v>
      </c>
      <c r="BF226" s="72">
        <f t="shared" si="63"/>
        <v>520.02</v>
      </c>
      <c r="BG226" s="65">
        <f t="shared" si="56"/>
        <v>40102.919999999976</v>
      </c>
      <c r="BH226" s="73">
        <f t="shared" si="59"/>
        <v>1.0072749465574096E-4</v>
      </c>
      <c r="BI226" s="74">
        <f t="shared" si="60"/>
        <v>1.00727494655741E-4</v>
      </c>
    </row>
    <row r="227" spans="1:61" ht="15.75" customHeight="1" x14ac:dyDescent="0.25">
      <c r="A227" s="59">
        <v>1</v>
      </c>
      <c r="B227" s="60">
        <v>247</v>
      </c>
      <c r="C227" s="60">
        <v>5</v>
      </c>
      <c r="D227" s="61" t="s">
        <v>85</v>
      </c>
      <c r="E227" s="61" t="s">
        <v>304</v>
      </c>
      <c r="F227" s="62">
        <v>1689</v>
      </c>
      <c r="G227" s="63">
        <v>10</v>
      </c>
      <c r="H227" s="63">
        <v>329171.5</v>
      </c>
      <c r="I227" s="64">
        <v>36473.21</v>
      </c>
      <c r="J227" s="65">
        <v>321968.13</v>
      </c>
      <c r="K227" s="63">
        <v>362252.61</v>
      </c>
      <c r="L227" s="64">
        <v>39175.379999999997</v>
      </c>
      <c r="M227" s="65">
        <v>355384.96</v>
      </c>
      <c r="N227" s="63">
        <v>341977.88</v>
      </c>
      <c r="O227" s="64">
        <v>30778.06</v>
      </c>
      <c r="P227" s="65">
        <v>342319.81</v>
      </c>
      <c r="Q227" s="63">
        <v>351219.15</v>
      </c>
      <c r="R227" s="64">
        <v>31908.25</v>
      </c>
      <c r="S227" s="65">
        <v>351241.99</v>
      </c>
      <c r="T227" s="63">
        <v>354793.5</v>
      </c>
      <c r="U227" s="64">
        <v>32162.7</v>
      </c>
      <c r="V227" s="66">
        <v>354893.88</v>
      </c>
      <c r="W227" s="63">
        <v>475981.23</v>
      </c>
      <c r="X227" s="64">
        <v>43271.08</v>
      </c>
      <c r="Y227" s="66">
        <v>475981.16</v>
      </c>
      <c r="Z227" s="63">
        <v>587070.29</v>
      </c>
      <c r="AA227" s="67">
        <v>122.64</v>
      </c>
      <c r="AB227" s="64">
        <v>53370.09</v>
      </c>
      <c r="AC227" s="66">
        <v>587070.23</v>
      </c>
      <c r="AD227" s="63">
        <v>507428.62</v>
      </c>
      <c r="AE227" s="67">
        <v>0</v>
      </c>
      <c r="AF227" s="64">
        <v>46481.42</v>
      </c>
      <c r="AG227" s="66">
        <v>507041.92</v>
      </c>
      <c r="AH227" s="63">
        <v>423649.94</v>
      </c>
      <c r="AI227" s="67">
        <v>21.9</v>
      </c>
      <c r="AJ227" s="63">
        <v>39298.1</v>
      </c>
      <c r="AK227" s="66">
        <v>422787.02</v>
      </c>
      <c r="AL227" s="63">
        <v>708335.49</v>
      </c>
      <c r="AM227" s="67">
        <v>0</v>
      </c>
      <c r="AN227" s="63">
        <v>63892.09</v>
      </c>
      <c r="AO227" s="66">
        <v>708887.73</v>
      </c>
      <c r="AP227" s="63">
        <v>778848.26</v>
      </c>
      <c r="AQ227" s="67">
        <v>0</v>
      </c>
      <c r="AR227" s="63">
        <v>70570.085347</v>
      </c>
      <c r="AS227" s="66">
        <f t="shared" si="54"/>
        <v>781733.84811829997</v>
      </c>
      <c r="AT227" s="68"/>
      <c r="AU227" s="69"/>
      <c r="AV227" s="63">
        <v>0</v>
      </c>
      <c r="AW227" s="63">
        <v>0</v>
      </c>
      <c r="AX227" s="63">
        <v>0</v>
      </c>
      <c r="AY227" s="63">
        <v>0</v>
      </c>
      <c r="AZ227" s="63">
        <v>12</v>
      </c>
      <c r="BA227" s="63">
        <v>12</v>
      </c>
      <c r="BB227" s="63"/>
      <c r="BC227" s="63"/>
      <c r="BD227" s="70">
        <f t="shared" si="57"/>
        <v>601504.15</v>
      </c>
      <c r="BE227" s="71">
        <f t="shared" si="55"/>
        <v>356.13</v>
      </c>
      <c r="BF227" s="72">
        <f t="shared" si="63"/>
        <v>520.02</v>
      </c>
      <c r="BG227" s="65">
        <f t="shared" si="56"/>
        <v>276810.20999999996</v>
      </c>
      <c r="BH227" s="73">
        <f t="shared" si="59"/>
        <v>6.9527104132141864E-4</v>
      </c>
      <c r="BI227" s="74">
        <f t="shared" si="60"/>
        <v>6.9527104132141896E-4</v>
      </c>
    </row>
    <row r="228" spans="1:61" ht="15.75" customHeight="1" x14ac:dyDescent="0.25">
      <c r="A228" s="59">
        <v>1</v>
      </c>
      <c r="B228" s="60">
        <v>248</v>
      </c>
      <c r="C228" s="60">
        <v>2</v>
      </c>
      <c r="D228" s="61" t="s">
        <v>85</v>
      </c>
      <c r="E228" s="61" t="s">
        <v>305</v>
      </c>
      <c r="F228" s="62">
        <v>2258</v>
      </c>
      <c r="G228" s="63">
        <v>10</v>
      </c>
      <c r="H228" s="63">
        <v>268972.99</v>
      </c>
      <c r="I228" s="64">
        <v>0</v>
      </c>
      <c r="J228" s="65">
        <v>295870.28999999998</v>
      </c>
      <c r="K228" s="63">
        <v>317333.65000000002</v>
      </c>
      <c r="L228" s="64">
        <v>0</v>
      </c>
      <c r="M228" s="65">
        <v>349067.02</v>
      </c>
      <c r="N228" s="63">
        <v>257918.76</v>
      </c>
      <c r="O228" s="64">
        <v>0</v>
      </c>
      <c r="P228" s="65">
        <v>283710.64</v>
      </c>
      <c r="Q228" s="63">
        <v>354472.47</v>
      </c>
      <c r="R228" s="64">
        <v>0</v>
      </c>
      <c r="S228" s="65">
        <v>389919.72</v>
      </c>
      <c r="T228" s="63">
        <v>327842.96999999997</v>
      </c>
      <c r="U228" s="64">
        <v>0</v>
      </c>
      <c r="V228" s="66">
        <v>360627.27</v>
      </c>
      <c r="W228" s="63">
        <v>368495.99</v>
      </c>
      <c r="X228" s="64">
        <v>0</v>
      </c>
      <c r="Y228" s="66">
        <v>405345.59</v>
      </c>
      <c r="Z228" s="63">
        <v>504167.07</v>
      </c>
      <c r="AA228" s="67">
        <v>831.22</v>
      </c>
      <c r="AB228" s="64">
        <v>0</v>
      </c>
      <c r="AC228" s="66">
        <v>554583.78</v>
      </c>
      <c r="AD228" s="63">
        <v>507904.18</v>
      </c>
      <c r="AE228" s="67">
        <v>82.29</v>
      </c>
      <c r="AF228" s="64">
        <v>0</v>
      </c>
      <c r="AG228" s="66">
        <v>558694.6</v>
      </c>
      <c r="AH228" s="63">
        <v>456934.38</v>
      </c>
      <c r="AI228" s="67">
        <v>24.5</v>
      </c>
      <c r="AJ228" s="63">
        <v>0</v>
      </c>
      <c r="AK228" s="66">
        <v>502627.81</v>
      </c>
      <c r="AL228" s="63">
        <v>515282.57</v>
      </c>
      <c r="AM228" s="67">
        <v>39.82</v>
      </c>
      <c r="AN228" s="63">
        <v>0</v>
      </c>
      <c r="AO228" s="66">
        <v>567643</v>
      </c>
      <c r="AP228" s="63">
        <v>707297.24</v>
      </c>
      <c r="AQ228" s="67">
        <v>80.91</v>
      </c>
      <c r="AR228" s="63">
        <v>0</v>
      </c>
      <c r="AS228" s="66">
        <f t="shared" si="54"/>
        <v>783193.67500000005</v>
      </c>
      <c r="AT228" s="68"/>
      <c r="AU228" s="69"/>
      <c r="AV228" s="63">
        <v>0</v>
      </c>
      <c r="AW228" s="63">
        <v>0</v>
      </c>
      <c r="AX228" s="63">
        <v>0</v>
      </c>
      <c r="AY228" s="63">
        <v>4</v>
      </c>
      <c r="AZ228" s="63">
        <v>24</v>
      </c>
      <c r="BA228" s="63">
        <v>24</v>
      </c>
      <c r="BB228" s="63"/>
      <c r="BC228" s="63"/>
      <c r="BD228" s="70">
        <f t="shared" si="57"/>
        <v>593348.56999999995</v>
      </c>
      <c r="BE228" s="71">
        <f t="shared" si="55"/>
        <v>262.77999999999997</v>
      </c>
      <c r="BF228" s="72">
        <f t="shared" si="63"/>
        <v>520.02</v>
      </c>
      <c r="BG228" s="65">
        <f t="shared" si="56"/>
        <v>580847.92000000004</v>
      </c>
      <c r="BH228" s="73">
        <f t="shared" si="59"/>
        <v>1.4589300668778806E-3</v>
      </c>
      <c r="BI228" s="74">
        <f t="shared" si="60"/>
        <v>1.45893006687788E-3</v>
      </c>
    </row>
    <row r="229" spans="1:61" ht="15.75" customHeight="1" x14ac:dyDescent="0.25">
      <c r="A229" s="59">
        <v>1</v>
      </c>
      <c r="B229" s="60">
        <v>249</v>
      </c>
      <c r="C229" s="60">
        <v>17</v>
      </c>
      <c r="D229" s="61" t="s">
        <v>89</v>
      </c>
      <c r="E229" s="61" t="s">
        <v>306</v>
      </c>
      <c r="F229" s="62">
        <v>13301</v>
      </c>
      <c r="G229" s="63">
        <v>12</v>
      </c>
      <c r="H229" s="63">
        <v>4663760.7</v>
      </c>
      <c r="I229" s="64">
        <v>419739.99</v>
      </c>
      <c r="J229" s="65">
        <v>4753303.2</v>
      </c>
      <c r="K229" s="63">
        <v>4712694.5599999996</v>
      </c>
      <c r="L229" s="64">
        <v>424144.05</v>
      </c>
      <c r="M229" s="65">
        <v>4803176.57</v>
      </c>
      <c r="N229" s="63">
        <v>3889938.47</v>
      </c>
      <c r="O229" s="64">
        <v>350094.83</v>
      </c>
      <c r="P229" s="65">
        <v>3964624.88</v>
      </c>
      <c r="Q229" s="63">
        <v>4302216.9800000004</v>
      </c>
      <c r="R229" s="64">
        <v>393474.48</v>
      </c>
      <c r="S229" s="65">
        <v>4377791.5999999996</v>
      </c>
      <c r="T229" s="63">
        <v>4061085.85</v>
      </c>
      <c r="U229" s="64">
        <v>373254.63</v>
      </c>
      <c r="V229" s="66">
        <v>4130370.97</v>
      </c>
      <c r="W229" s="63">
        <v>4656739.93</v>
      </c>
      <c r="X229" s="64">
        <v>423339.59</v>
      </c>
      <c r="Y229" s="66">
        <v>4741408.37</v>
      </c>
      <c r="Z229" s="63">
        <v>5234878.0599999996</v>
      </c>
      <c r="AA229" s="67">
        <v>602850.46</v>
      </c>
      <c r="AB229" s="64">
        <v>475897.54</v>
      </c>
      <c r="AC229" s="66">
        <v>7607268.6100000003</v>
      </c>
      <c r="AD229" s="63">
        <v>3897957.49</v>
      </c>
      <c r="AE229" s="67">
        <v>396989.2</v>
      </c>
      <c r="AF229" s="64">
        <v>344936.58</v>
      </c>
      <c r="AG229" s="66">
        <v>6400867.4000000004</v>
      </c>
      <c r="AH229" s="63">
        <v>4082104.14</v>
      </c>
      <c r="AI229" s="67">
        <v>675298.7</v>
      </c>
      <c r="AJ229" s="63">
        <v>371999.72</v>
      </c>
      <c r="AK229" s="66">
        <v>6594873.2999999998</v>
      </c>
      <c r="AL229" s="63">
        <v>5661064.79</v>
      </c>
      <c r="AM229" s="67">
        <v>681505.62</v>
      </c>
      <c r="AN229" s="63">
        <v>514021.34</v>
      </c>
      <c r="AO229" s="66">
        <v>8224273.1600000001</v>
      </c>
      <c r="AP229" s="63">
        <v>8007594.4800000004</v>
      </c>
      <c r="AQ229" s="67">
        <v>643081.62</v>
      </c>
      <c r="AR229" s="63">
        <v>727964.55011499999</v>
      </c>
      <c r="AS229" s="66">
        <f t="shared" si="54"/>
        <v>10753620.359871201</v>
      </c>
      <c r="AT229" s="68"/>
      <c r="AU229" s="69"/>
      <c r="AV229" s="63">
        <v>13241</v>
      </c>
      <c r="AW229" s="63">
        <v>12854</v>
      </c>
      <c r="AX229" s="63">
        <v>14333</v>
      </c>
      <c r="AY229" s="63">
        <v>14454</v>
      </c>
      <c r="AZ229" s="63">
        <v>14893</v>
      </c>
      <c r="BA229" s="63">
        <v>14900</v>
      </c>
      <c r="BB229" s="63"/>
      <c r="BC229" s="63"/>
      <c r="BD229" s="70">
        <f t="shared" si="57"/>
        <v>7916180.5700000003</v>
      </c>
      <c r="BE229" s="71">
        <f t="shared" si="55"/>
        <v>595.16</v>
      </c>
      <c r="BF229" s="72">
        <f>+$BJ$601</f>
        <v>508.08</v>
      </c>
      <c r="BG229" s="65">
        <f t="shared" si="56"/>
        <v>0</v>
      </c>
      <c r="BH229" s="73">
        <f t="shared" si="59"/>
        <v>0</v>
      </c>
      <c r="BI229" s="74">
        <f t="shared" si="60"/>
        <v>0</v>
      </c>
    </row>
    <row r="230" spans="1:61" ht="15.75" customHeight="1" x14ac:dyDescent="0.25">
      <c r="A230" s="59">
        <v>1</v>
      </c>
      <c r="B230" s="60">
        <v>250</v>
      </c>
      <c r="C230" s="60">
        <v>20</v>
      </c>
      <c r="D230" s="61" t="s">
        <v>85</v>
      </c>
      <c r="E230" s="61" t="s">
        <v>307</v>
      </c>
      <c r="F230" s="62">
        <v>4344</v>
      </c>
      <c r="G230" s="63">
        <v>10</v>
      </c>
      <c r="H230" s="63">
        <v>651501.96</v>
      </c>
      <c r="I230" s="64">
        <v>0</v>
      </c>
      <c r="J230" s="65">
        <v>716652.15</v>
      </c>
      <c r="K230" s="63">
        <v>618924.87</v>
      </c>
      <c r="L230" s="64">
        <v>0</v>
      </c>
      <c r="M230" s="65">
        <v>680817.35</v>
      </c>
      <c r="N230" s="63">
        <v>391737.36</v>
      </c>
      <c r="O230" s="64">
        <v>0</v>
      </c>
      <c r="P230" s="65">
        <v>430911.1</v>
      </c>
      <c r="Q230" s="63">
        <v>512599.68</v>
      </c>
      <c r="R230" s="64">
        <v>0</v>
      </c>
      <c r="S230" s="65">
        <v>563859.65</v>
      </c>
      <c r="T230" s="63">
        <v>510037.42</v>
      </c>
      <c r="U230" s="64">
        <v>0</v>
      </c>
      <c r="V230" s="66">
        <v>561041.16</v>
      </c>
      <c r="W230" s="63">
        <v>771303.69</v>
      </c>
      <c r="X230" s="64">
        <v>0</v>
      </c>
      <c r="Y230" s="66">
        <v>848434.06</v>
      </c>
      <c r="Z230" s="63">
        <v>946332</v>
      </c>
      <c r="AA230" s="67">
        <v>3235.73</v>
      </c>
      <c r="AB230" s="64">
        <v>0</v>
      </c>
      <c r="AC230" s="66">
        <v>1038281.87</v>
      </c>
      <c r="AD230" s="63">
        <v>891292.16000000003</v>
      </c>
      <c r="AE230" s="67">
        <v>254.09</v>
      </c>
      <c r="AF230" s="64">
        <v>0</v>
      </c>
      <c r="AG230" s="66">
        <v>981017.84</v>
      </c>
      <c r="AH230" s="63">
        <v>834220.51</v>
      </c>
      <c r="AI230" s="67">
        <v>377.22</v>
      </c>
      <c r="AJ230" s="63">
        <v>0</v>
      </c>
      <c r="AK230" s="66">
        <v>920950.49</v>
      </c>
      <c r="AL230" s="63">
        <v>1077864.49</v>
      </c>
      <c r="AM230" s="67">
        <v>569.65</v>
      </c>
      <c r="AN230" s="63">
        <v>0</v>
      </c>
      <c r="AO230" s="66">
        <v>1188747.21</v>
      </c>
      <c r="AP230" s="63">
        <v>1526696.17</v>
      </c>
      <c r="AQ230" s="67">
        <v>315.88</v>
      </c>
      <c r="AR230" s="63">
        <v>0</v>
      </c>
      <c r="AS230" s="66">
        <f t="shared" si="54"/>
        <v>1682741.1150000002</v>
      </c>
      <c r="AT230" s="68"/>
      <c r="AU230" s="69"/>
      <c r="AV230" s="63">
        <v>4</v>
      </c>
      <c r="AW230" s="63">
        <v>4</v>
      </c>
      <c r="AX230" s="63">
        <v>17</v>
      </c>
      <c r="AY230" s="63">
        <v>17</v>
      </c>
      <c r="AZ230" s="63">
        <v>17</v>
      </c>
      <c r="BA230" s="63">
        <v>17</v>
      </c>
      <c r="BB230" s="63"/>
      <c r="BC230" s="63"/>
      <c r="BD230" s="70">
        <f t="shared" si="57"/>
        <v>1162347.71</v>
      </c>
      <c r="BE230" s="71">
        <f t="shared" si="55"/>
        <v>267.58</v>
      </c>
      <c r="BF230" s="72">
        <f t="shared" ref="BF230:BF231" si="64">+$BJ$600</f>
        <v>520.02</v>
      </c>
      <c r="BG230" s="65">
        <f t="shared" si="56"/>
        <v>1096599.3600000001</v>
      </c>
      <c r="BH230" s="73">
        <f t="shared" si="59"/>
        <v>2.7543556971384884E-3</v>
      </c>
      <c r="BI230" s="74">
        <f t="shared" si="60"/>
        <v>2.7543556971384902E-3</v>
      </c>
    </row>
    <row r="231" spans="1:61" ht="15.75" customHeight="1" x14ac:dyDescent="0.25">
      <c r="A231" s="59">
        <v>1</v>
      </c>
      <c r="B231" s="60">
        <v>251</v>
      </c>
      <c r="C231" s="60">
        <v>5</v>
      </c>
      <c r="D231" s="61" t="s">
        <v>85</v>
      </c>
      <c r="E231" s="61" t="s">
        <v>308</v>
      </c>
      <c r="F231" s="62">
        <v>1809</v>
      </c>
      <c r="G231" s="63">
        <v>10</v>
      </c>
      <c r="H231" s="63">
        <v>271702.09000000003</v>
      </c>
      <c r="I231" s="64">
        <v>12808.88</v>
      </c>
      <c r="J231" s="65">
        <v>284782.53000000003</v>
      </c>
      <c r="K231" s="63">
        <v>228044.23</v>
      </c>
      <c r="L231" s="64">
        <v>10750.72</v>
      </c>
      <c r="M231" s="65">
        <v>239022.87</v>
      </c>
      <c r="N231" s="63">
        <v>135029.38</v>
      </c>
      <c r="O231" s="64">
        <v>6365.63</v>
      </c>
      <c r="P231" s="65">
        <v>141530.13</v>
      </c>
      <c r="Q231" s="63">
        <v>195452.73</v>
      </c>
      <c r="R231" s="64">
        <v>9379.3799999999992</v>
      </c>
      <c r="S231" s="65">
        <v>204680.68</v>
      </c>
      <c r="T231" s="63">
        <v>173815.85</v>
      </c>
      <c r="U231" s="64">
        <v>8399.2999999999993</v>
      </c>
      <c r="V231" s="66">
        <v>181958.21</v>
      </c>
      <c r="W231" s="63">
        <v>274496.87</v>
      </c>
      <c r="X231" s="64">
        <v>13071.3</v>
      </c>
      <c r="Y231" s="66">
        <v>287568.14</v>
      </c>
      <c r="Z231" s="63">
        <v>378751.27</v>
      </c>
      <c r="AA231" s="67">
        <v>263.19</v>
      </c>
      <c r="AB231" s="64">
        <v>34431.99</v>
      </c>
      <c r="AC231" s="66">
        <v>378751.2</v>
      </c>
      <c r="AD231" s="63">
        <v>387009.16</v>
      </c>
      <c r="AE231" s="67">
        <v>665.08</v>
      </c>
      <c r="AF231" s="64">
        <v>34225.53</v>
      </c>
      <c r="AG231" s="66">
        <v>388061.99</v>
      </c>
      <c r="AH231" s="63">
        <v>345527.57</v>
      </c>
      <c r="AI231" s="67">
        <v>168.82</v>
      </c>
      <c r="AJ231" s="63">
        <v>31885.62</v>
      </c>
      <c r="AK231" s="66">
        <v>345006.15</v>
      </c>
      <c r="AL231" s="63">
        <v>429956.84</v>
      </c>
      <c r="AM231" s="67">
        <v>725.12</v>
      </c>
      <c r="AN231" s="63">
        <v>38613.19</v>
      </c>
      <c r="AO231" s="66">
        <v>430994.33</v>
      </c>
      <c r="AP231" s="63">
        <v>684604.03</v>
      </c>
      <c r="AQ231" s="67">
        <v>164.25</v>
      </c>
      <c r="AR231" s="63">
        <v>63176.095020000001</v>
      </c>
      <c r="AS231" s="66">
        <f t="shared" si="54"/>
        <v>684703.98147800006</v>
      </c>
      <c r="AT231" s="68"/>
      <c r="AU231" s="69"/>
      <c r="AV231" s="63">
        <v>0</v>
      </c>
      <c r="AW231" s="63">
        <v>0</v>
      </c>
      <c r="AX231" s="63">
        <v>0</v>
      </c>
      <c r="AY231" s="63">
        <v>6</v>
      </c>
      <c r="AZ231" s="63">
        <v>6</v>
      </c>
      <c r="BA231" s="63">
        <v>6</v>
      </c>
      <c r="BB231" s="63"/>
      <c r="BC231" s="63"/>
      <c r="BD231" s="70">
        <f t="shared" si="57"/>
        <v>445503.53</v>
      </c>
      <c r="BE231" s="71">
        <f t="shared" si="55"/>
        <v>246.27</v>
      </c>
      <c r="BF231" s="72">
        <f t="shared" si="64"/>
        <v>520.02</v>
      </c>
      <c r="BG231" s="65">
        <f t="shared" si="56"/>
        <v>495213.75</v>
      </c>
      <c r="BH231" s="73">
        <f t="shared" si="59"/>
        <v>1.2438406070324672E-3</v>
      </c>
      <c r="BI231" s="74">
        <f t="shared" si="60"/>
        <v>1.24384060703247E-3</v>
      </c>
    </row>
    <row r="232" spans="1:61" ht="15.75" customHeight="1" x14ac:dyDescent="0.25">
      <c r="A232" s="59">
        <v>1</v>
      </c>
      <c r="B232" s="60">
        <v>252</v>
      </c>
      <c r="C232" s="60">
        <v>8</v>
      </c>
      <c r="D232" s="61" t="s">
        <v>89</v>
      </c>
      <c r="E232" s="61" t="s">
        <v>309</v>
      </c>
      <c r="F232" s="62">
        <v>7537</v>
      </c>
      <c r="G232" s="63">
        <v>12</v>
      </c>
      <c r="H232" s="63">
        <v>3198008.06</v>
      </c>
      <c r="I232" s="64">
        <v>0</v>
      </c>
      <c r="J232" s="65">
        <v>3581769.03</v>
      </c>
      <c r="K232" s="63">
        <v>3519380.55</v>
      </c>
      <c r="L232" s="64">
        <v>0</v>
      </c>
      <c r="M232" s="65">
        <v>3941706.21</v>
      </c>
      <c r="N232" s="63">
        <v>3061113.1</v>
      </c>
      <c r="O232" s="64">
        <v>0</v>
      </c>
      <c r="P232" s="65">
        <v>3428446.67</v>
      </c>
      <c r="Q232" s="63">
        <v>3454215.37</v>
      </c>
      <c r="R232" s="64">
        <v>0</v>
      </c>
      <c r="S232" s="65">
        <v>3868721.21</v>
      </c>
      <c r="T232" s="63">
        <v>3119712.54</v>
      </c>
      <c r="U232" s="64">
        <v>0</v>
      </c>
      <c r="V232" s="66">
        <v>3494078.05</v>
      </c>
      <c r="W232" s="63">
        <v>3570336.54</v>
      </c>
      <c r="X232" s="64">
        <v>0</v>
      </c>
      <c r="Y232" s="66">
        <v>3998776.92</v>
      </c>
      <c r="Z232" s="63">
        <v>3926192.28</v>
      </c>
      <c r="AA232" s="67">
        <v>206650.81</v>
      </c>
      <c r="AB232" s="64">
        <v>0</v>
      </c>
      <c r="AC232" s="66">
        <v>5497489.0800000001</v>
      </c>
      <c r="AD232" s="63">
        <v>3100584.55</v>
      </c>
      <c r="AE232" s="67">
        <v>167817.56</v>
      </c>
      <c r="AF232" s="64">
        <v>0</v>
      </c>
      <c r="AG232" s="66">
        <v>4592666.38</v>
      </c>
      <c r="AH232" s="63">
        <v>3018618.03</v>
      </c>
      <c r="AI232" s="67">
        <v>231189.6</v>
      </c>
      <c r="AJ232" s="63">
        <v>0</v>
      </c>
      <c r="AK232" s="66">
        <v>4501461.95</v>
      </c>
      <c r="AL232" s="63">
        <v>4037668.75</v>
      </c>
      <c r="AM232" s="67">
        <v>241646.1</v>
      </c>
      <c r="AN232" s="63">
        <v>0</v>
      </c>
      <c r="AO232" s="66">
        <v>5644019.9900000002</v>
      </c>
      <c r="AP232" s="63">
        <v>5622545.7599999998</v>
      </c>
      <c r="AQ232" s="67">
        <v>327240.69</v>
      </c>
      <c r="AR232" s="63">
        <v>0</v>
      </c>
      <c r="AS232" s="66">
        <f t="shared" si="54"/>
        <v>7312261.3200000003</v>
      </c>
      <c r="AT232" s="68"/>
      <c r="AU232" s="69"/>
      <c r="AV232" s="63">
        <v>5972</v>
      </c>
      <c r="AW232" s="63">
        <v>5866</v>
      </c>
      <c r="AX232" s="63">
        <v>6187</v>
      </c>
      <c r="AY232" s="63">
        <v>6245</v>
      </c>
      <c r="AZ232" s="63">
        <v>6196</v>
      </c>
      <c r="BA232" s="63">
        <v>6140</v>
      </c>
      <c r="BB232" s="63"/>
      <c r="BC232" s="63"/>
      <c r="BD232" s="70">
        <f t="shared" si="57"/>
        <v>5509579.7400000002</v>
      </c>
      <c r="BE232" s="71">
        <f t="shared" si="55"/>
        <v>731</v>
      </c>
      <c r="BF232" s="72">
        <f>+$BJ$601</f>
        <v>508.08</v>
      </c>
      <c r="BG232" s="65">
        <f t="shared" si="56"/>
        <v>0</v>
      </c>
      <c r="BH232" s="73">
        <f t="shared" si="59"/>
        <v>0</v>
      </c>
      <c r="BI232" s="74">
        <f t="shared" si="60"/>
        <v>0</v>
      </c>
    </row>
    <row r="233" spans="1:61" ht="15.75" customHeight="1" x14ac:dyDescent="0.25">
      <c r="A233" s="59">
        <v>1</v>
      </c>
      <c r="B233" s="60">
        <v>253</v>
      </c>
      <c r="C233" s="60">
        <v>8</v>
      </c>
      <c r="D233" s="61" t="s">
        <v>85</v>
      </c>
      <c r="E233" s="61" t="s">
        <v>310</v>
      </c>
      <c r="F233" s="62">
        <v>3212</v>
      </c>
      <c r="G233" s="63">
        <v>10</v>
      </c>
      <c r="H233" s="63">
        <v>1305770.47</v>
      </c>
      <c r="I233" s="64">
        <v>0</v>
      </c>
      <c r="J233" s="65">
        <v>1436347.51</v>
      </c>
      <c r="K233" s="63">
        <v>1400184.22</v>
      </c>
      <c r="L233" s="64">
        <v>0</v>
      </c>
      <c r="M233" s="65">
        <v>1540202.64</v>
      </c>
      <c r="N233" s="63">
        <v>1327863.7</v>
      </c>
      <c r="O233" s="64">
        <v>0</v>
      </c>
      <c r="P233" s="65">
        <v>1460650.07</v>
      </c>
      <c r="Q233" s="63">
        <v>1416972.67</v>
      </c>
      <c r="R233" s="64">
        <v>0</v>
      </c>
      <c r="S233" s="65">
        <v>1558669.94</v>
      </c>
      <c r="T233" s="63">
        <v>1303439.6000000001</v>
      </c>
      <c r="U233" s="64">
        <v>0</v>
      </c>
      <c r="V233" s="66">
        <v>1433783.56</v>
      </c>
      <c r="W233" s="63">
        <v>1453601.16</v>
      </c>
      <c r="X233" s="64">
        <v>0</v>
      </c>
      <c r="Y233" s="66">
        <v>1598961.28</v>
      </c>
      <c r="Z233" s="63">
        <v>1619672.41</v>
      </c>
      <c r="AA233" s="67">
        <v>168032.07</v>
      </c>
      <c r="AB233" s="64">
        <v>0</v>
      </c>
      <c r="AC233" s="66">
        <v>2998138.24</v>
      </c>
      <c r="AD233" s="63">
        <v>1491686.77</v>
      </c>
      <c r="AE233" s="67">
        <v>152305.17000000001</v>
      </c>
      <c r="AF233" s="64">
        <v>0</v>
      </c>
      <c r="AG233" s="66">
        <v>2853411.34</v>
      </c>
      <c r="AH233" s="63">
        <v>1484590.73</v>
      </c>
      <c r="AI233" s="67">
        <v>221190.04</v>
      </c>
      <c r="AJ233" s="63">
        <v>0</v>
      </c>
      <c r="AK233" s="66">
        <v>2898162.02</v>
      </c>
      <c r="AL233" s="63">
        <v>2075190.9</v>
      </c>
      <c r="AM233" s="67">
        <v>229324.55</v>
      </c>
      <c r="AN233" s="63">
        <v>0</v>
      </c>
      <c r="AO233" s="66">
        <v>3540845.18</v>
      </c>
      <c r="AP233" s="63">
        <v>2567389.44</v>
      </c>
      <c r="AQ233" s="67">
        <v>232676.86</v>
      </c>
      <c r="AR233" s="63">
        <v>0</v>
      </c>
      <c r="AS233" s="66">
        <f t="shared" si="54"/>
        <v>4097158.0540000005</v>
      </c>
      <c r="AT233" s="68"/>
      <c r="AU233" s="69"/>
      <c r="AV233" s="63">
        <v>6399</v>
      </c>
      <c r="AW233" s="63">
        <v>6302</v>
      </c>
      <c r="AX233" s="63">
        <v>6888</v>
      </c>
      <c r="AY233" s="63">
        <v>6897</v>
      </c>
      <c r="AZ233" s="63">
        <v>6982</v>
      </c>
      <c r="BA233" s="63">
        <v>6968</v>
      </c>
      <c r="BB233" s="63"/>
      <c r="BC233" s="63"/>
      <c r="BD233" s="70">
        <f t="shared" si="57"/>
        <v>3277542.97</v>
      </c>
      <c r="BE233" s="71">
        <f t="shared" si="55"/>
        <v>1020.41</v>
      </c>
      <c r="BF233" s="72">
        <f t="shared" ref="BF233:BF241" si="65">+$BJ$600</f>
        <v>520.02</v>
      </c>
      <c r="BG233" s="65">
        <f t="shared" si="56"/>
        <v>0</v>
      </c>
      <c r="BH233" s="73">
        <f t="shared" si="59"/>
        <v>0</v>
      </c>
      <c r="BI233" s="74">
        <f t="shared" si="60"/>
        <v>0</v>
      </c>
    </row>
    <row r="234" spans="1:61" ht="15.75" customHeight="1" x14ac:dyDescent="0.25">
      <c r="A234" s="59">
        <v>1</v>
      </c>
      <c r="B234" s="60">
        <v>254</v>
      </c>
      <c r="C234" s="60">
        <v>18</v>
      </c>
      <c r="D234" s="61" t="s">
        <v>85</v>
      </c>
      <c r="E234" s="61" t="s">
        <v>311</v>
      </c>
      <c r="F234" s="62">
        <v>4250</v>
      </c>
      <c r="G234" s="63">
        <v>10</v>
      </c>
      <c r="H234" s="63">
        <v>1294750.79</v>
      </c>
      <c r="I234" s="64">
        <v>61038.14</v>
      </c>
      <c r="J234" s="65">
        <v>1357083.91</v>
      </c>
      <c r="K234" s="63">
        <v>1431200.6</v>
      </c>
      <c r="L234" s="64">
        <v>67470.759999999995</v>
      </c>
      <c r="M234" s="65">
        <v>1500102.83</v>
      </c>
      <c r="N234" s="63">
        <v>1334111.5900000001</v>
      </c>
      <c r="O234" s="64">
        <v>62893.9</v>
      </c>
      <c r="P234" s="65">
        <v>1398339.46</v>
      </c>
      <c r="Q234" s="63">
        <v>1486197.77</v>
      </c>
      <c r="R234" s="64">
        <v>70484.009999999995</v>
      </c>
      <c r="S234" s="65">
        <v>1557285.14</v>
      </c>
      <c r="T234" s="63">
        <v>1414648.97</v>
      </c>
      <c r="U234" s="64">
        <v>67206.77</v>
      </c>
      <c r="V234" s="66">
        <v>1482186.43</v>
      </c>
      <c r="W234" s="63">
        <v>1617890.94</v>
      </c>
      <c r="X234" s="64">
        <v>77042.850000000006</v>
      </c>
      <c r="Y234" s="66">
        <v>1694932.9</v>
      </c>
      <c r="Z234" s="63">
        <v>1585261.02</v>
      </c>
      <c r="AA234" s="67">
        <v>62135.31</v>
      </c>
      <c r="AB234" s="64">
        <v>75489.039999999994</v>
      </c>
      <c r="AC234" s="66">
        <v>2200542.89</v>
      </c>
      <c r="AD234" s="63">
        <v>1306024.81</v>
      </c>
      <c r="AE234" s="67">
        <v>61089.45</v>
      </c>
      <c r="AF234" s="64">
        <v>62044.76</v>
      </c>
      <c r="AG234" s="66">
        <v>1938886.2</v>
      </c>
      <c r="AH234" s="63">
        <v>1343378.82</v>
      </c>
      <c r="AI234" s="67">
        <v>90493.02</v>
      </c>
      <c r="AJ234" s="63">
        <v>63353.38</v>
      </c>
      <c r="AK234" s="66">
        <v>2074083.91</v>
      </c>
      <c r="AL234" s="63">
        <v>1840869.08</v>
      </c>
      <c r="AM234" s="67">
        <v>105625.68</v>
      </c>
      <c r="AN234" s="63">
        <v>88424.77</v>
      </c>
      <c r="AO234" s="66">
        <v>2605348.79</v>
      </c>
      <c r="AP234" s="63">
        <v>2507194.0099999998</v>
      </c>
      <c r="AQ234" s="67">
        <v>138798.49</v>
      </c>
      <c r="AR234" s="63">
        <v>119396.480625</v>
      </c>
      <c r="AS234" s="66">
        <f t="shared" si="54"/>
        <v>3331893.9273124998</v>
      </c>
      <c r="AT234" s="68"/>
      <c r="AU234" s="69"/>
      <c r="AV234" s="63">
        <v>2777</v>
      </c>
      <c r="AW234" s="63">
        <v>2912</v>
      </c>
      <c r="AX234" s="63">
        <v>3496</v>
      </c>
      <c r="AY234" s="63">
        <v>3625</v>
      </c>
      <c r="AZ234" s="63">
        <v>3918</v>
      </c>
      <c r="BA234" s="63">
        <v>3902</v>
      </c>
      <c r="BB234" s="63"/>
      <c r="BC234" s="63"/>
      <c r="BD234" s="70">
        <f t="shared" si="57"/>
        <v>2430151.14</v>
      </c>
      <c r="BE234" s="71">
        <f t="shared" si="55"/>
        <v>571.79999999999995</v>
      </c>
      <c r="BF234" s="72">
        <f t="shared" si="65"/>
        <v>520.02</v>
      </c>
      <c r="BG234" s="65">
        <f t="shared" si="56"/>
        <v>0</v>
      </c>
      <c r="BH234" s="73">
        <f t="shared" si="59"/>
        <v>0</v>
      </c>
      <c r="BI234" s="74">
        <f t="shared" si="60"/>
        <v>0</v>
      </c>
    </row>
    <row r="235" spans="1:61" ht="15.75" customHeight="1" x14ac:dyDescent="0.25">
      <c r="A235" s="59">
        <v>1</v>
      </c>
      <c r="B235" s="60">
        <v>256</v>
      </c>
      <c r="C235" s="60">
        <v>2</v>
      </c>
      <c r="D235" s="61" t="s">
        <v>85</v>
      </c>
      <c r="E235" s="61" t="s">
        <v>312</v>
      </c>
      <c r="F235" s="62">
        <v>5553</v>
      </c>
      <c r="G235" s="63">
        <v>10</v>
      </c>
      <c r="H235" s="63">
        <v>1726028.44</v>
      </c>
      <c r="I235" s="64">
        <v>0</v>
      </c>
      <c r="J235" s="65">
        <v>1898631.29</v>
      </c>
      <c r="K235" s="63">
        <v>1657175.07</v>
      </c>
      <c r="L235" s="64">
        <v>0</v>
      </c>
      <c r="M235" s="65">
        <v>1822892.58</v>
      </c>
      <c r="N235" s="63">
        <v>1465606.44</v>
      </c>
      <c r="O235" s="64">
        <v>0</v>
      </c>
      <c r="P235" s="65">
        <v>1612167.08</v>
      </c>
      <c r="Q235" s="63">
        <v>1484809.11</v>
      </c>
      <c r="R235" s="64">
        <v>0</v>
      </c>
      <c r="S235" s="65">
        <v>1633290.03</v>
      </c>
      <c r="T235" s="63">
        <v>1481664.12</v>
      </c>
      <c r="U235" s="64">
        <v>0</v>
      </c>
      <c r="V235" s="66">
        <v>1629830.53</v>
      </c>
      <c r="W235" s="63">
        <v>1577253.81</v>
      </c>
      <c r="X235" s="64">
        <v>0</v>
      </c>
      <c r="Y235" s="66">
        <v>1734979.19</v>
      </c>
      <c r="Z235" s="63">
        <v>1834338.16</v>
      </c>
      <c r="AA235" s="67">
        <v>3408.59</v>
      </c>
      <c r="AB235" s="64">
        <v>0</v>
      </c>
      <c r="AC235" s="66">
        <v>2025629.13</v>
      </c>
      <c r="AD235" s="63">
        <v>1749602.57</v>
      </c>
      <c r="AE235" s="67">
        <v>2097.37</v>
      </c>
      <c r="AF235" s="64">
        <v>0</v>
      </c>
      <c r="AG235" s="66">
        <v>1934957.28</v>
      </c>
      <c r="AH235" s="63">
        <v>1612828.68</v>
      </c>
      <c r="AI235" s="67">
        <v>1030.93</v>
      </c>
      <c r="AJ235" s="63">
        <v>0</v>
      </c>
      <c r="AK235" s="66">
        <v>1787431.04</v>
      </c>
      <c r="AL235" s="63">
        <v>1992337.58</v>
      </c>
      <c r="AM235" s="67">
        <v>1029.53</v>
      </c>
      <c r="AN235" s="63">
        <v>0</v>
      </c>
      <c r="AO235" s="66">
        <v>2206644.31</v>
      </c>
      <c r="AP235" s="63">
        <v>3032347.26</v>
      </c>
      <c r="AQ235" s="67">
        <v>1107.1400000000001</v>
      </c>
      <c r="AR235" s="63">
        <v>0</v>
      </c>
      <c r="AS235" s="66">
        <f t="shared" si="54"/>
        <v>3350131.2679999997</v>
      </c>
      <c r="AT235" s="68"/>
      <c r="AU235" s="69"/>
      <c r="AV235" s="63">
        <v>53</v>
      </c>
      <c r="AW235" s="63">
        <v>58</v>
      </c>
      <c r="AX235" s="63">
        <v>66</v>
      </c>
      <c r="AY235" s="63">
        <v>74</v>
      </c>
      <c r="AZ235" s="63">
        <v>72</v>
      </c>
      <c r="BA235" s="63">
        <v>72</v>
      </c>
      <c r="BB235" s="63"/>
      <c r="BC235" s="63"/>
      <c r="BD235" s="70">
        <f t="shared" si="57"/>
        <v>2260958.61</v>
      </c>
      <c r="BE235" s="71">
        <f t="shared" si="55"/>
        <v>407.16</v>
      </c>
      <c r="BF235" s="72">
        <f t="shared" si="65"/>
        <v>520.02</v>
      </c>
      <c r="BG235" s="65">
        <f t="shared" si="56"/>
        <v>626711.57999999973</v>
      </c>
      <c r="BH235" s="73">
        <f t="shared" si="59"/>
        <v>1.5741269544746613E-3</v>
      </c>
      <c r="BI235" s="74">
        <f t="shared" si="60"/>
        <v>1.57412695447466E-3</v>
      </c>
    </row>
    <row r="236" spans="1:61" ht="15.75" customHeight="1" x14ac:dyDescent="0.25">
      <c r="A236" s="59">
        <v>1</v>
      </c>
      <c r="B236" s="60">
        <v>257</v>
      </c>
      <c r="C236" s="60">
        <v>14</v>
      </c>
      <c r="D236" s="61" t="s">
        <v>85</v>
      </c>
      <c r="E236" s="61" t="s">
        <v>313</v>
      </c>
      <c r="F236" s="62">
        <v>1951</v>
      </c>
      <c r="G236" s="63">
        <v>10</v>
      </c>
      <c r="H236" s="63">
        <v>215190.35</v>
      </c>
      <c r="I236" s="64">
        <v>10144.75</v>
      </c>
      <c r="J236" s="65">
        <v>225550.16</v>
      </c>
      <c r="K236" s="63">
        <v>203710.18</v>
      </c>
      <c r="L236" s="64">
        <v>9603.5300000000007</v>
      </c>
      <c r="M236" s="65">
        <v>213517.31</v>
      </c>
      <c r="N236" s="63">
        <v>133644.51999999999</v>
      </c>
      <c r="O236" s="64">
        <v>6300.35</v>
      </c>
      <c r="P236" s="65">
        <v>140078.57999999999</v>
      </c>
      <c r="Q236" s="63">
        <v>170169.39</v>
      </c>
      <c r="R236" s="64">
        <v>8116.29</v>
      </c>
      <c r="S236" s="65">
        <v>178258.41</v>
      </c>
      <c r="T236" s="63">
        <v>171290.37</v>
      </c>
      <c r="U236" s="64">
        <v>8194.57</v>
      </c>
      <c r="V236" s="66">
        <v>179405.37</v>
      </c>
      <c r="W236" s="63">
        <v>260681.14</v>
      </c>
      <c r="X236" s="64">
        <v>12413.4</v>
      </c>
      <c r="Y236" s="66">
        <v>273094.51</v>
      </c>
      <c r="Z236" s="63">
        <v>303592.98</v>
      </c>
      <c r="AA236" s="67">
        <v>167.23</v>
      </c>
      <c r="AB236" s="64">
        <v>14456.82</v>
      </c>
      <c r="AC236" s="66">
        <v>318049.78000000003</v>
      </c>
      <c r="AD236" s="63">
        <v>230947.85</v>
      </c>
      <c r="AE236" s="67">
        <v>0</v>
      </c>
      <c r="AF236" s="64">
        <v>10598.79</v>
      </c>
      <c r="AG236" s="66">
        <v>242383.97</v>
      </c>
      <c r="AH236" s="63">
        <v>249937.24</v>
      </c>
      <c r="AI236" s="67">
        <v>0</v>
      </c>
      <c r="AJ236" s="63">
        <v>11900.03</v>
      </c>
      <c r="AK236" s="66">
        <v>261840.93</v>
      </c>
      <c r="AL236" s="63">
        <v>260823.35</v>
      </c>
      <c r="AM236" s="67">
        <v>0</v>
      </c>
      <c r="AN236" s="63">
        <v>12420.17</v>
      </c>
      <c r="AO236" s="66">
        <v>273243.5</v>
      </c>
      <c r="AP236" s="63">
        <v>485516.93</v>
      </c>
      <c r="AQ236" s="67">
        <v>0</v>
      </c>
      <c r="AR236" s="63">
        <v>23121.109893000001</v>
      </c>
      <c r="AS236" s="66">
        <f t="shared" si="54"/>
        <v>508635.40211770002</v>
      </c>
      <c r="AT236" s="68"/>
      <c r="AU236" s="69"/>
      <c r="AV236" s="63">
        <v>0</v>
      </c>
      <c r="AW236" s="63">
        <v>0</v>
      </c>
      <c r="AX236" s="63">
        <v>0</v>
      </c>
      <c r="AY236" s="63">
        <v>0</v>
      </c>
      <c r="AZ236" s="63">
        <v>0</v>
      </c>
      <c r="BA236" s="63">
        <v>0</v>
      </c>
      <c r="BB236" s="63"/>
      <c r="BC236" s="63"/>
      <c r="BD236" s="70">
        <f t="shared" si="57"/>
        <v>320830.71999999997</v>
      </c>
      <c r="BE236" s="71">
        <f t="shared" si="55"/>
        <v>164.44</v>
      </c>
      <c r="BF236" s="72">
        <f t="shared" si="65"/>
        <v>520.02</v>
      </c>
      <c r="BG236" s="65">
        <f t="shared" si="56"/>
        <v>693736.58</v>
      </c>
      <c r="BH236" s="73">
        <f t="shared" si="59"/>
        <v>1.7424753024079555E-3</v>
      </c>
      <c r="BI236" s="74">
        <f t="shared" si="60"/>
        <v>1.7424753024079601E-3</v>
      </c>
    </row>
    <row r="237" spans="1:61" ht="15.75" customHeight="1" x14ac:dyDescent="0.25">
      <c r="A237" s="59">
        <v>1</v>
      </c>
      <c r="B237" s="60">
        <v>258</v>
      </c>
      <c r="C237" s="60">
        <v>17</v>
      </c>
      <c r="D237" s="61" t="s">
        <v>85</v>
      </c>
      <c r="E237" s="61" t="s">
        <v>314</v>
      </c>
      <c r="F237" s="62">
        <v>4273</v>
      </c>
      <c r="G237" s="63">
        <v>10</v>
      </c>
      <c r="H237" s="63">
        <v>708987</v>
      </c>
      <c r="I237" s="64">
        <v>0</v>
      </c>
      <c r="J237" s="65">
        <v>779885.7</v>
      </c>
      <c r="K237" s="63">
        <v>786335.59</v>
      </c>
      <c r="L237" s="64">
        <v>0</v>
      </c>
      <c r="M237" s="65">
        <v>864969.15</v>
      </c>
      <c r="N237" s="63">
        <v>691561.54</v>
      </c>
      <c r="O237" s="64">
        <v>0</v>
      </c>
      <c r="P237" s="65">
        <v>760717.7</v>
      </c>
      <c r="Q237" s="63">
        <v>777738.37</v>
      </c>
      <c r="R237" s="64">
        <v>0</v>
      </c>
      <c r="S237" s="65">
        <v>855512.2</v>
      </c>
      <c r="T237" s="63">
        <v>816789.16</v>
      </c>
      <c r="U237" s="64">
        <v>0</v>
      </c>
      <c r="V237" s="66">
        <v>898468.08</v>
      </c>
      <c r="W237" s="63">
        <v>780548.56</v>
      </c>
      <c r="X237" s="64">
        <v>0</v>
      </c>
      <c r="Y237" s="66">
        <v>858603.42</v>
      </c>
      <c r="Z237" s="63">
        <v>963547.51</v>
      </c>
      <c r="AA237" s="67">
        <v>79413.38</v>
      </c>
      <c r="AB237" s="64">
        <v>0</v>
      </c>
      <c r="AC237" s="66">
        <v>2188613.64</v>
      </c>
      <c r="AD237" s="63">
        <v>941966.2</v>
      </c>
      <c r="AE237" s="67">
        <v>83672.350000000006</v>
      </c>
      <c r="AF237" s="64">
        <v>0</v>
      </c>
      <c r="AG237" s="66">
        <v>2140479.9900000002</v>
      </c>
      <c r="AH237" s="63">
        <v>899058.93</v>
      </c>
      <c r="AI237" s="67">
        <v>123874.08</v>
      </c>
      <c r="AJ237" s="63">
        <v>0</v>
      </c>
      <c r="AK237" s="66">
        <v>2141037.0099999998</v>
      </c>
      <c r="AL237" s="63">
        <v>1007655.38</v>
      </c>
      <c r="AM237" s="67">
        <v>143853.89000000001</v>
      </c>
      <c r="AN237" s="63">
        <v>0</v>
      </c>
      <c r="AO237" s="66">
        <v>2255377.7400000002</v>
      </c>
      <c r="AP237" s="63">
        <v>1594875.62</v>
      </c>
      <c r="AQ237" s="67">
        <v>144429.26999999999</v>
      </c>
      <c r="AR237" s="63">
        <v>0</v>
      </c>
      <c r="AS237" s="66">
        <f t="shared" si="54"/>
        <v>2959786.2250000001</v>
      </c>
      <c r="AT237" s="68"/>
      <c r="AU237" s="69"/>
      <c r="AV237" s="63">
        <v>5553</v>
      </c>
      <c r="AW237" s="63">
        <v>5463</v>
      </c>
      <c r="AX237" s="63">
        <v>5883</v>
      </c>
      <c r="AY237" s="63">
        <v>5960</v>
      </c>
      <c r="AZ237" s="63">
        <v>6230</v>
      </c>
      <c r="BA237" s="63">
        <v>6240</v>
      </c>
      <c r="BB237" s="63"/>
      <c r="BC237" s="63"/>
      <c r="BD237" s="70">
        <f t="shared" si="57"/>
        <v>2337058.92</v>
      </c>
      <c r="BE237" s="71">
        <f t="shared" si="55"/>
        <v>546.94000000000005</v>
      </c>
      <c r="BF237" s="72">
        <f t="shared" si="65"/>
        <v>520.02</v>
      </c>
      <c r="BG237" s="65">
        <f t="shared" si="56"/>
        <v>0</v>
      </c>
      <c r="BH237" s="73">
        <f t="shared" si="59"/>
        <v>0</v>
      </c>
      <c r="BI237" s="74">
        <f t="shared" si="60"/>
        <v>0</v>
      </c>
    </row>
    <row r="238" spans="1:61" ht="15.75" customHeight="1" x14ac:dyDescent="0.25">
      <c r="A238" s="59">
        <v>1</v>
      </c>
      <c r="B238" s="60">
        <v>259</v>
      </c>
      <c r="C238" s="60">
        <v>3</v>
      </c>
      <c r="D238" s="61" t="s">
        <v>85</v>
      </c>
      <c r="E238" s="61" t="s">
        <v>315</v>
      </c>
      <c r="F238" s="62">
        <v>2861</v>
      </c>
      <c r="G238" s="63">
        <v>10</v>
      </c>
      <c r="H238" s="63">
        <v>463200.97</v>
      </c>
      <c r="I238" s="64">
        <v>0</v>
      </c>
      <c r="J238" s="65">
        <v>509521.06</v>
      </c>
      <c r="K238" s="63">
        <v>457589.87</v>
      </c>
      <c r="L238" s="64">
        <v>0</v>
      </c>
      <c r="M238" s="65">
        <v>503348.85</v>
      </c>
      <c r="N238" s="63">
        <v>349172.21</v>
      </c>
      <c r="O238" s="64">
        <v>0</v>
      </c>
      <c r="P238" s="65">
        <v>384089.43</v>
      </c>
      <c r="Q238" s="63">
        <v>400947.62</v>
      </c>
      <c r="R238" s="64">
        <v>0</v>
      </c>
      <c r="S238" s="65">
        <v>441042.39</v>
      </c>
      <c r="T238" s="63">
        <v>347070.42</v>
      </c>
      <c r="U238" s="64">
        <v>0</v>
      </c>
      <c r="V238" s="66">
        <v>381777.46</v>
      </c>
      <c r="W238" s="63">
        <v>504004.16</v>
      </c>
      <c r="X238" s="64">
        <v>0</v>
      </c>
      <c r="Y238" s="66">
        <v>554404.57999999996</v>
      </c>
      <c r="Z238" s="63">
        <v>606148.68999999994</v>
      </c>
      <c r="AA238" s="67">
        <v>1158.78</v>
      </c>
      <c r="AB238" s="64">
        <v>0</v>
      </c>
      <c r="AC238" s="66">
        <v>666802.86</v>
      </c>
      <c r="AD238" s="63">
        <v>527371.93999999994</v>
      </c>
      <c r="AE238" s="67">
        <v>416.87</v>
      </c>
      <c r="AF238" s="64">
        <v>0</v>
      </c>
      <c r="AG238" s="66">
        <v>580964.53</v>
      </c>
      <c r="AH238" s="63">
        <v>507221.79</v>
      </c>
      <c r="AI238" s="67">
        <v>232.34</v>
      </c>
      <c r="AJ238" s="63">
        <v>0</v>
      </c>
      <c r="AK238" s="66">
        <v>559002.35</v>
      </c>
      <c r="AL238" s="63">
        <v>578042.82999999996</v>
      </c>
      <c r="AM238" s="67">
        <v>254.81</v>
      </c>
      <c r="AN238" s="63">
        <v>0</v>
      </c>
      <c r="AO238" s="66">
        <v>636880.77</v>
      </c>
      <c r="AP238" s="63">
        <v>834894.54</v>
      </c>
      <c r="AQ238" s="67">
        <v>100.74</v>
      </c>
      <c r="AR238" s="63">
        <v>0</v>
      </c>
      <c r="AS238" s="66">
        <f t="shared" si="54"/>
        <v>919149.1320000001</v>
      </c>
      <c r="AT238" s="68"/>
      <c r="AU238" s="69"/>
      <c r="AV238" s="63">
        <v>6</v>
      </c>
      <c r="AW238" s="63">
        <v>6</v>
      </c>
      <c r="AX238" s="63">
        <v>6</v>
      </c>
      <c r="AY238" s="63">
        <v>6</v>
      </c>
      <c r="AZ238" s="63">
        <v>4</v>
      </c>
      <c r="BA238" s="63">
        <v>4</v>
      </c>
      <c r="BB238" s="63"/>
      <c r="BC238" s="63"/>
      <c r="BD238" s="70">
        <f t="shared" si="57"/>
        <v>672559.93</v>
      </c>
      <c r="BE238" s="71">
        <f t="shared" si="55"/>
        <v>235.08</v>
      </c>
      <c r="BF238" s="72">
        <f t="shared" si="65"/>
        <v>520.02</v>
      </c>
      <c r="BG238" s="65">
        <f t="shared" si="56"/>
        <v>815213.33999999985</v>
      </c>
      <c r="BH238" s="73">
        <f t="shared" si="59"/>
        <v>2.0475914808233109E-3</v>
      </c>
      <c r="BI238" s="74">
        <f t="shared" si="60"/>
        <v>2.0475914808233101E-3</v>
      </c>
    </row>
    <row r="239" spans="1:61" ht="15.75" customHeight="1" x14ac:dyDescent="0.25">
      <c r="A239" s="59">
        <v>1</v>
      </c>
      <c r="B239" s="60">
        <v>260</v>
      </c>
      <c r="C239" s="60">
        <v>5</v>
      </c>
      <c r="D239" s="61" t="s">
        <v>85</v>
      </c>
      <c r="E239" s="61" t="s">
        <v>316</v>
      </c>
      <c r="F239" s="62">
        <v>5682</v>
      </c>
      <c r="G239" s="63">
        <v>10</v>
      </c>
      <c r="H239" s="63">
        <v>972224.41</v>
      </c>
      <c r="I239" s="64">
        <v>45833.58</v>
      </c>
      <c r="J239" s="65">
        <v>1019029.92</v>
      </c>
      <c r="K239" s="63">
        <v>1032295.46</v>
      </c>
      <c r="L239" s="64">
        <v>48665.5</v>
      </c>
      <c r="M239" s="65">
        <v>1081992.96</v>
      </c>
      <c r="N239" s="63">
        <v>840019.95</v>
      </c>
      <c r="O239" s="64">
        <v>39601</v>
      </c>
      <c r="P239" s="65">
        <v>880460.84</v>
      </c>
      <c r="Q239" s="63">
        <v>971846.55</v>
      </c>
      <c r="R239" s="64">
        <v>46032.04</v>
      </c>
      <c r="S239" s="65">
        <v>1018395.96</v>
      </c>
      <c r="T239" s="63">
        <v>875637.43</v>
      </c>
      <c r="U239" s="64">
        <v>41556.65</v>
      </c>
      <c r="V239" s="66">
        <v>917488.86</v>
      </c>
      <c r="W239" s="63">
        <v>1075194.55</v>
      </c>
      <c r="X239" s="64">
        <v>51199.68</v>
      </c>
      <c r="Y239" s="66">
        <v>1126394.3500000001</v>
      </c>
      <c r="Z239" s="63">
        <v>1237165.8899999999</v>
      </c>
      <c r="AA239" s="67">
        <v>314.06</v>
      </c>
      <c r="AB239" s="64">
        <v>58912.59</v>
      </c>
      <c r="AC239" s="66">
        <v>1296171.1499999999</v>
      </c>
      <c r="AD239" s="63">
        <v>1338555.98</v>
      </c>
      <c r="AE239" s="67">
        <v>137.28</v>
      </c>
      <c r="AF239" s="64">
        <v>62597.79</v>
      </c>
      <c r="AG239" s="66">
        <v>1403554.01</v>
      </c>
      <c r="AH239" s="63">
        <v>1196198.06</v>
      </c>
      <c r="AI239" s="67">
        <v>435.73</v>
      </c>
      <c r="AJ239" s="63">
        <v>58238.54</v>
      </c>
      <c r="AK239" s="66">
        <v>1251714.1599999999</v>
      </c>
      <c r="AL239" s="63">
        <v>1424333.6</v>
      </c>
      <c r="AM239" s="67">
        <v>278.95999999999998</v>
      </c>
      <c r="AN239" s="63">
        <v>67330.48</v>
      </c>
      <c r="AO239" s="66">
        <v>1492834.55</v>
      </c>
      <c r="AP239" s="63">
        <v>1962166.22</v>
      </c>
      <c r="AQ239" s="67">
        <v>41.81</v>
      </c>
      <c r="AR239" s="63">
        <v>92654.320844000002</v>
      </c>
      <c r="AS239" s="66">
        <f t="shared" si="54"/>
        <v>2056855.0740716001</v>
      </c>
      <c r="AT239" s="68"/>
      <c r="AU239" s="69"/>
      <c r="AV239" s="63">
        <v>2</v>
      </c>
      <c r="AW239" s="63">
        <v>0</v>
      </c>
      <c r="AX239" s="63">
        <v>2</v>
      </c>
      <c r="AY239" s="63">
        <v>2</v>
      </c>
      <c r="AZ239" s="63">
        <v>2</v>
      </c>
      <c r="BA239" s="63">
        <v>2</v>
      </c>
      <c r="BB239" s="63"/>
      <c r="BC239" s="63"/>
      <c r="BD239" s="70">
        <f t="shared" si="57"/>
        <v>1500225.79</v>
      </c>
      <c r="BE239" s="71">
        <f t="shared" si="55"/>
        <v>264.02999999999997</v>
      </c>
      <c r="BF239" s="72">
        <f t="shared" si="65"/>
        <v>520.02</v>
      </c>
      <c r="BG239" s="65">
        <f t="shared" si="56"/>
        <v>1454535.1800000002</v>
      </c>
      <c r="BH239" s="73">
        <f t="shared" si="59"/>
        <v>3.6533919367975529E-3</v>
      </c>
      <c r="BI239" s="74">
        <f t="shared" si="60"/>
        <v>3.6533919367975499E-3</v>
      </c>
    </row>
    <row r="240" spans="1:61" ht="15.75" customHeight="1" x14ac:dyDescent="0.25">
      <c r="A240" s="59">
        <v>1</v>
      </c>
      <c r="B240" s="60">
        <v>261</v>
      </c>
      <c r="C240" s="60">
        <v>8</v>
      </c>
      <c r="D240" s="61" t="s">
        <v>85</v>
      </c>
      <c r="E240" s="61" t="s">
        <v>317</v>
      </c>
      <c r="F240" s="62">
        <v>10773</v>
      </c>
      <c r="G240" s="63">
        <v>10</v>
      </c>
      <c r="H240" s="63">
        <v>4347187.1100000003</v>
      </c>
      <c r="I240" s="64">
        <v>0</v>
      </c>
      <c r="J240" s="65">
        <v>4781905.82</v>
      </c>
      <c r="K240" s="63">
        <v>4429668.49</v>
      </c>
      <c r="L240" s="64">
        <v>0</v>
      </c>
      <c r="M240" s="65">
        <v>4872635.34</v>
      </c>
      <c r="N240" s="63">
        <v>4281827.46</v>
      </c>
      <c r="O240" s="64">
        <v>0</v>
      </c>
      <c r="P240" s="65">
        <v>4710010.2</v>
      </c>
      <c r="Q240" s="63">
        <v>4405436.29</v>
      </c>
      <c r="R240" s="64">
        <v>0</v>
      </c>
      <c r="S240" s="65">
        <v>4845979.92</v>
      </c>
      <c r="T240" s="63">
        <v>4350402.21</v>
      </c>
      <c r="U240" s="64">
        <v>0</v>
      </c>
      <c r="V240" s="66">
        <v>4785442.4400000004</v>
      </c>
      <c r="W240" s="63">
        <v>5416185.5899999999</v>
      </c>
      <c r="X240" s="64">
        <v>270078.07</v>
      </c>
      <c r="Y240" s="66">
        <v>5660718.2699999996</v>
      </c>
      <c r="Z240" s="63">
        <v>6460768.9100000001</v>
      </c>
      <c r="AA240" s="67">
        <v>61272.2</v>
      </c>
      <c r="AB240" s="64">
        <v>587342.81999999995</v>
      </c>
      <c r="AC240" s="66">
        <v>6641925.9100000001</v>
      </c>
      <c r="AD240" s="63">
        <v>5066890.72</v>
      </c>
      <c r="AE240" s="67">
        <v>37197.79</v>
      </c>
      <c r="AF240" s="64">
        <v>462378.63</v>
      </c>
      <c r="AG240" s="66">
        <v>5278077.18</v>
      </c>
      <c r="AH240" s="63">
        <v>4524908.18</v>
      </c>
      <c r="AI240" s="67">
        <v>43675.26</v>
      </c>
      <c r="AJ240" s="63">
        <v>411615.6</v>
      </c>
      <c r="AK240" s="66">
        <v>4774847.0199999996</v>
      </c>
      <c r="AL240" s="63">
        <v>5874622.8300000001</v>
      </c>
      <c r="AM240" s="67">
        <v>49823.75</v>
      </c>
      <c r="AN240" s="63">
        <v>533795.55000000005</v>
      </c>
      <c r="AO240" s="66">
        <v>6122532.71</v>
      </c>
      <c r="AP240" s="63">
        <v>8410790.0500000007</v>
      </c>
      <c r="AQ240" s="67">
        <v>53489.59</v>
      </c>
      <c r="AR240" s="63">
        <v>764616.76474999997</v>
      </c>
      <c r="AS240" s="66">
        <f t="shared" si="54"/>
        <v>8728830.4127750006</v>
      </c>
      <c r="AT240" s="68"/>
      <c r="AU240" s="69"/>
      <c r="AV240" s="63">
        <v>1135</v>
      </c>
      <c r="AW240" s="63">
        <v>1160</v>
      </c>
      <c r="AX240" s="63">
        <v>1362</v>
      </c>
      <c r="AY240" s="63">
        <v>1381</v>
      </c>
      <c r="AZ240" s="63">
        <v>1721</v>
      </c>
      <c r="BA240" s="63">
        <v>1721</v>
      </c>
      <c r="BB240" s="63"/>
      <c r="BC240" s="63"/>
      <c r="BD240" s="70">
        <f t="shared" si="57"/>
        <v>6309242.6500000004</v>
      </c>
      <c r="BE240" s="71">
        <f t="shared" si="55"/>
        <v>585.65</v>
      </c>
      <c r="BF240" s="72">
        <f t="shared" si="65"/>
        <v>520.02</v>
      </c>
      <c r="BG240" s="65">
        <f t="shared" si="56"/>
        <v>0</v>
      </c>
      <c r="BH240" s="73">
        <f t="shared" si="59"/>
        <v>0</v>
      </c>
      <c r="BI240" s="74">
        <f t="shared" si="60"/>
        <v>0</v>
      </c>
    </row>
    <row r="241" spans="1:61" ht="15.75" customHeight="1" x14ac:dyDescent="0.25">
      <c r="A241" s="59">
        <v>1</v>
      </c>
      <c r="B241" s="60">
        <v>263</v>
      </c>
      <c r="C241" s="60">
        <v>18</v>
      </c>
      <c r="D241" s="61" t="s">
        <v>85</v>
      </c>
      <c r="E241" s="61" t="s">
        <v>318</v>
      </c>
      <c r="F241" s="62">
        <v>6552</v>
      </c>
      <c r="G241" s="63">
        <v>10</v>
      </c>
      <c r="H241" s="63">
        <v>3626398.6</v>
      </c>
      <c r="I241" s="64">
        <v>170958.41</v>
      </c>
      <c r="J241" s="65">
        <v>3800984.22</v>
      </c>
      <c r="K241" s="63">
        <v>4007076.96</v>
      </c>
      <c r="L241" s="64">
        <v>188904.63</v>
      </c>
      <c r="M241" s="65">
        <v>4199989.5599999996</v>
      </c>
      <c r="N241" s="63">
        <v>3520438.61</v>
      </c>
      <c r="O241" s="64">
        <v>165963.63</v>
      </c>
      <c r="P241" s="65">
        <v>3689922.48</v>
      </c>
      <c r="Q241" s="63">
        <v>3822918.43</v>
      </c>
      <c r="R241" s="64">
        <v>181406.5</v>
      </c>
      <c r="S241" s="65">
        <v>4005663.13</v>
      </c>
      <c r="T241" s="63">
        <v>3712373.82</v>
      </c>
      <c r="U241" s="64">
        <v>176372.28</v>
      </c>
      <c r="V241" s="66">
        <v>3889601.69</v>
      </c>
      <c r="W241" s="63">
        <v>4294832.2699999996</v>
      </c>
      <c r="X241" s="64">
        <v>204516.88</v>
      </c>
      <c r="Y241" s="66">
        <v>4499346.9400000004</v>
      </c>
      <c r="Z241" s="63">
        <v>4411074.51</v>
      </c>
      <c r="AA241" s="67">
        <v>374992.3</v>
      </c>
      <c r="AB241" s="64">
        <v>210052.25</v>
      </c>
      <c r="AC241" s="66">
        <v>6610106.1900000004</v>
      </c>
      <c r="AD241" s="63">
        <v>3635532.13</v>
      </c>
      <c r="AE241" s="67">
        <v>324181.33</v>
      </c>
      <c r="AF241" s="64">
        <v>175675.85</v>
      </c>
      <c r="AG241" s="66">
        <v>5862541.2699999996</v>
      </c>
      <c r="AH241" s="63">
        <v>4114781.5</v>
      </c>
      <c r="AI241" s="67">
        <v>464605.05</v>
      </c>
      <c r="AJ241" s="63">
        <v>195874.69</v>
      </c>
      <c r="AK241" s="66">
        <v>6566922.8499999996</v>
      </c>
      <c r="AL241" s="63">
        <v>5147884.45</v>
      </c>
      <c r="AM241" s="67">
        <v>539752.62</v>
      </c>
      <c r="AN241" s="63">
        <v>245115.88</v>
      </c>
      <c r="AO241" s="66">
        <v>7622789.5700000003</v>
      </c>
      <c r="AP241" s="63">
        <v>6324404.4699999997</v>
      </c>
      <c r="AQ241" s="67">
        <v>572978</v>
      </c>
      <c r="AR241" s="63">
        <v>301162.28062500001</v>
      </c>
      <c r="AS241" s="66">
        <f t="shared" si="54"/>
        <v>8896662.6203125007</v>
      </c>
      <c r="AT241" s="68"/>
      <c r="AU241" s="69"/>
      <c r="AV241" s="63">
        <v>10966</v>
      </c>
      <c r="AW241" s="63">
        <v>11020</v>
      </c>
      <c r="AX241" s="63">
        <v>12636</v>
      </c>
      <c r="AY241" s="63">
        <v>12893</v>
      </c>
      <c r="AZ241" s="63">
        <v>13249</v>
      </c>
      <c r="BA241" s="63">
        <v>13213</v>
      </c>
      <c r="BB241" s="63"/>
      <c r="BC241" s="63"/>
      <c r="BD241" s="70">
        <f t="shared" si="57"/>
        <v>7111804.5</v>
      </c>
      <c r="BE241" s="71">
        <f t="shared" si="55"/>
        <v>1085.44</v>
      </c>
      <c r="BF241" s="72">
        <f t="shared" si="65"/>
        <v>520.02</v>
      </c>
      <c r="BG241" s="65">
        <f t="shared" si="56"/>
        <v>0</v>
      </c>
      <c r="BH241" s="73">
        <f t="shared" si="59"/>
        <v>0</v>
      </c>
      <c r="BI241" s="74">
        <f t="shared" si="60"/>
        <v>0</v>
      </c>
    </row>
    <row r="242" spans="1:61" ht="15.75" customHeight="1" x14ac:dyDescent="0.25">
      <c r="A242" s="59">
        <v>1</v>
      </c>
      <c r="B242" s="60">
        <v>264</v>
      </c>
      <c r="C242" s="60">
        <v>19</v>
      </c>
      <c r="D242" s="61" t="s">
        <v>89</v>
      </c>
      <c r="E242" s="61" t="s">
        <v>319</v>
      </c>
      <c r="F242" s="62">
        <v>15235</v>
      </c>
      <c r="G242" s="63">
        <v>12</v>
      </c>
      <c r="H242" s="63">
        <v>2555699.02</v>
      </c>
      <c r="I242" s="64">
        <v>230012.82</v>
      </c>
      <c r="J242" s="65">
        <v>2604768.54</v>
      </c>
      <c r="K242" s="63">
        <v>2421749.39</v>
      </c>
      <c r="L242" s="64">
        <v>217957.37</v>
      </c>
      <c r="M242" s="65">
        <v>2468247.0699999998</v>
      </c>
      <c r="N242" s="63">
        <v>2140249.06</v>
      </c>
      <c r="O242" s="64">
        <v>192622.47</v>
      </c>
      <c r="P242" s="65">
        <v>2181341.79</v>
      </c>
      <c r="Q242" s="63">
        <v>2255358.61</v>
      </c>
      <c r="R242" s="64">
        <v>206016.29</v>
      </c>
      <c r="S242" s="65">
        <v>2295263.4</v>
      </c>
      <c r="T242" s="63">
        <v>2147329.59</v>
      </c>
      <c r="U242" s="64">
        <v>197675.16</v>
      </c>
      <c r="V242" s="66">
        <v>2183612.96</v>
      </c>
      <c r="W242" s="63">
        <v>2794239.75</v>
      </c>
      <c r="X242" s="64">
        <v>254021.92</v>
      </c>
      <c r="Y242" s="66">
        <v>2845043.97</v>
      </c>
      <c r="Z242" s="63">
        <v>3112380.96</v>
      </c>
      <c r="AA242" s="67">
        <v>26122.93</v>
      </c>
      <c r="AB242" s="64">
        <v>282943.86</v>
      </c>
      <c r="AC242" s="66">
        <v>3148407.87</v>
      </c>
      <c r="AD242" s="63">
        <v>3026237.35</v>
      </c>
      <c r="AE242" s="67">
        <v>7701.18</v>
      </c>
      <c r="AF242" s="64">
        <v>217181.14</v>
      </c>
      <c r="AG242" s="66">
        <v>3154686.66</v>
      </c>
      <c r="AH242" s="63">
        <v>2709087.11</v>
      </c>
      <c r="AI242" s="67">
        <v>4591.28</v>
      </c>
      <c r="AJ242" s="63">
        <v>194691.79</v>
      </c>
      <c r="AK242" s="66">
        <v>2832386.06</v>
      </c>
      <c r="AL242" s="63">
        <v>3553625.35</v>
      </c>
      <c r="AM242" s="67">
        <v>2410.2800000000002</v>
      </c>
      <c r="AN242" s="63">
        <v>273179.09999999998</v>
      </c>
      <c r="AO242" s="66">
        <v>3695927.46</v>
      </c>
      <c r="AP242" s="63">
        <v>5127776.01</v>
      </c>
      <c r="AQ242" s="67">
        <v>1550.36</v>
      </c>
      <c r="AR242" s="63">
        <v>375894.93440799997</v>
      </c>
      <c r="AS242" s="66">
        <f t="shared" si="54"/>
        <v>5358052.2638630401</v>
      </c>
      <c r="AT242" s="68"/>
      <c r="AU242" s="69"/>
      <c r="AV242" s="63">
        <v>39</v>
      </c>
      <c r="AW242" s="63">
        <v>77</v>
      </c>
      <c r="AX242" s="63">
        <v>96</v>
      </c>
      <c r="AY242" s="63">
        <v>110</v>
      </c>
      <c r="AZ242" s="63">
        <v>169</v>
      </c>
      <c r="BA242" s="63">
        <v>169</v>
      </c>
      <c r="BB242" s="63"/>
      <c r="BC242" s="63"/>
      <c r="BD242" s="70">
        <f t="shared" si="57"/>
        <v>3637892.06</v>
      </c>
      <c r="BE242" s="71">
        <f t="shared" si="55"/>
        <v>238.79</v>
      </c>
      <c r="BF242" s="72">
        <f>+$BJ$601</f>
        <v>508.08</v>
      </c>
      <c r="BG242" s="65">
        <f t="shared" si="56"/>
        <v>4102633.1499999994</v>
      </c>
      <c r="BH242" s="73">
        <f t="shared" si="59"/>
        <v>1.0304685012739494E-2</v>
      </c>
      <c r="BI242" s="74">
        <f t="shared" si="60"/>
        <v>1.03046850127395E-2</v>
      </c>
    </row>
    <row r="243" spans="1:61" ht="15.75" customHeight="1" x14ac:dyDescent="0.25">
      <c r="A243" s="59">
        <v>1</v>
      </c>
      <c r="B243" s="60">
        <v>265</v>
      </c>
      <c r="C243" s="60">
        <v>2</v>
      </c>
      <c r="D243" s="61" t="s">
        <v>85</v>
      </c>
      <c r="E243" s="61" t="s">
        <v>320</v>
      </c>
      <c r="F243" s="62">
        <v>1677</v>
      </c>
      <c r="G243" s="63">
        <v>10</v>
      </c>
      <c r="H243" s="63">
        <v>299897.64</v>
      </c>
      <c r="I243" s="64">
        <v>0</v>
      </c>
      <c r="J243" s="65">
        <v>329887.40999999997</v>
      </c>
      <c r="K243" s="63">
        <v>345542.14</v>
      </c>
      <c r="L243" s="64">
        <v>0</v>
      </c>
      <c r="M243" s="65">
        <v>380096.36</v>
      </c>
      <c r="N243" s="63">
        <v>273611.88</v>
      </c>
      <c r="O243" s="64">
        <v>0</v>
      </c>
      <c r="P243" s="65">
        <v>300973.07</v>
      </c>
      <c r="Q243" s="63">
        <v>276376.77</v>
      </c>
      <c r="R243" s="64">
        <v>0</v>
      </c>
      <c r="S243" s="65">
        <v>304014.45</v>
      </c>
      <c r="T243" s="63">
        <v>231293.76</v>
      </c>
      <c r="U243" s="64">
        <v>0</v>
      </c>
      <c r="V243" s="66">
        <v>254423.14</v>
      </c>
      <c r="W243" s="63">
        <v>323809.75</v>
      </c>
      <c r="X243" s="64">
        <v>0</v>
      </c>
      <c r="Y243" s="66">
        <v>356190.71999999997</v>
      </c>
      <c r="Z243" s="63">
        <v>396021.41</v>
      </c>
      <c r="AA243" s="67">
        <v>915.79</v>
      </c>
      <c r="AB243" s="64">
        <v>0</v>
      </c>
      <c r="AC243" s="66">
        <v>435623.55</v>
      </c>
      <c r="AD243" s="63">
        <v>427167.03</v>
      </c>
      <c r="AE243" s="67">
        <v>298.63</v>
      </c>
      <c r="AF243" s="64">
        <v>0</v>
      </c>
      <c r="AG243" s="66">
        <v>470431.21</v>
      </c>
      <c r="AH243" s="63">
        <v>398456.28</v>
      </c>
      <c r="AI243" s="67">
        <v>202.53</v>
      </c>
      <c r="AJ243" s="63">
        <v>0</v>
      </c>
      <c r="AK243" s="66">
        <v>438955.09</v>
      </c>
      <c r="AL243" s="63">
        <v>506662.61</v>
      </c>
      <c r="AM243" s="67">
        <v>333.49</v>
      </c>
      <c r="AN243" s="63">
        <v>37607.300000000003</v>
      </c>
      <c r="AO243" s="66">
        <v>516907.96</v>
      </c>
      <c r="AP243" s="63">
        <v>738542.88</v>
      </c>
      <c r="AQ243" s="67">
        <v>280.5</v>
      </c>
      <c r="AR243" s="63">
        <v>54492.975573999996</v>
      </c>
      <c r="AS243" s="66">
        <f t="shared" si="54"/>
        <v>755212.17686860007</v>
      </c>
      <c r="AT243" s="68"/>
      <c r="AU243" s="69"/>
      <c r="AV243" s="63">
        <v>0</v>
      </c>
      <c r="AW243" s="63">
        <v>4</v>
      </c>
      <c r="AX243" s="63">
        <v>4</v>
      </c>
      <c r="AY243" s="63">
        <v>6</v>
      </c>
      <c r="AZ243" s="63">
        <v>14</v>
      </c>
      <c r="BA243" s="63">
        <v>14</v>
      </c>
      <c r="BB243" s="63"/>
      <c r="BC243" s="63"/>
      <c r="BD243" s="70">
        <f t="shared" si="57"/>
        <v>523426</v>
      </c>
      <c r="BE243" s="71">
        <f t="shared" si="55"/>
        <v>312.12</v>
      </c>
      <c r="BF243" s="72">
        <f t="shared" ref="BF243:BF251" si="66">+$BJ$600</f>
        <v>520.02</v>
      </c>
      <c r="BG243" s="65">
        <f t="shared" si="56"/>
        <v>348648.3</v>
      </c>
      <c r="BH243" s="73">
        <f t="shared" si="59"/>
        <v>8.7570854628498849E-4</v>
      </c>
      <c r="BI243" s="74">
        <f t="shared" si="60"/>
        <v>8.7570854628498795E-4</v>
      </c>
    </row>
    <row r="244" spans="1:61" ht="15.75" customHeight="1" x14ac:dyDescent="0.25">
      <c r="A244" s="59">
        <v>1</v>
      </c>
      <c r="B244" s="60">
        <v>266</v>
      </c>
      <c r="C244" s="60">
        <v>10</v>
      </c>
      <c r="D244" s="61" t="s">
        <v>85</v>
      </c>
      <c r="E244" s="61" t="s">
        <v>321</v>
      </c>
      <c r="F244" s="62">
        <v>1067</v>
      </c>
      <c r="G244" s="63">
        <v>10</v>
      </c>
      <c r="H244" s="63">
        <v>54394.3</v>
      </c>
      <c r="I244" s="64">
        <v>0</v>
      </c>
      <c r="J244" s="65">
        <v>59833.73</v>
      </c>
      <c r="K244" s="63">
        <v>63648.38</v>
      </c>
      <c r="L244" s="64">
        <v>0</v>
      </c>
      <c r="M244" s="65">
        <v>70013.22</v>
      </c>
      <c r="N244" s="63">
        <v>35771.74</v>
      </c>
      <c r="O244" s="64">
        <v>0</v>
      </c>
      <c r="P244" s="65">
        <v>39348.92</v>
      </c>
      <c r="Q244" s="63">
        <v>47870.66</v>
      </c>
      <c r="R244" s="64">
        <v>0</v>
      </c>
      <c r="S244" s="65">
        <v>52657.73</v>
      </c>
      <c r="T244" s="63">
        <v>17453.61</v>
      </c>
      <c r="U244" s="64">
        <v>0</v>
      </c>
      <c r="V244" s="66">
        <v>19198.97</v>
      </c>
      <c r="W244" s="63">
        <v>61930.71</v>
      </c>
      <c r="X244" s="64">
        <v>0</v>
      </c>
      <c r="Y244" s="66">
        <v>68123.78</v>
      </c>
      <c r="Z244" s="63">
        <v>75308</v>
      </c>
      <c r="AA244" s="67">
        <v>622.47</v>
      </c>
      <c r="AB244" s="64">
        <v>0</v>
      </c>
      <c r="AC244" s="66">
        <v>82838.8</v>
      </c>
      <c r="AD244" s="63">
        <v>60899.92</v>
      </c>
      <c r="AE244" s="67">
        <v>99.54</v>
      </c>
      <c r="AF244" s="64">
        <v>0</v>
      </c>
      <c r="AG244" s="66">
        <v>66989.919999999998</v>
      </c>
      <c r="AH244" s="63">
        <v>64577.29</v>
      </c>
      <c r="AI244" s="67">
        <v>0</v>
      </c>
      <c r="AJ244" s="63">
        <v>0</v>
      </c>
      <c r="AK244" s="66">
        <v>71035.02</v>
      </c>
      <c r="AL244" s="63">
        <v>96773.07</v>
      </c>
      <c r="AM244" s="67">
        <v>0</v>
      </c>
      <c r="AN244" s="63">
        <v>0</v>
      </c>
      <c r="AO244" s="66">
        <v>106450.38</v>
      </c>
      <c r="AP244" s="63">
        <v>158453.98000000001</v>
      </c>
      <c r="AQ244" s="67">
        <v>2.6</v>
      </c>
      <c r="AR244" s="63">
        <v>0</v>
      </c>
      <c r="AS244" s="66">
        <f t="shared" si="54"/>
        <v>174299.37800000003</v>
      </c>
      <c r="AT244" s="68"/>
      <c r="AU244" s="69"/>
      <c r="AV244" s="63">
        <v>0</v>
      </c>
      <c r="AW244" s="63">
        <v>0</v>
      </c>
      <c r="AX244" s="63">
        <v>0</v>
      </c>
      <c r="AY244" s="63">
        <v>0</v>
      </c>
      <c r="AZ244" s="63">
        <v>0</v>
      </c>
      <c r="BA244" s="63">
        <v>0</v>
      </c>
      <c r="BB244" s="63"/>
      <c r="BC244" s="63"/>
      <c r="BD244" s="70">
        <f t="shared" si="57"/>
        <v>100322.7</v>
      </c>
      <c r="BE244" s="71">
        <f t="shared" si="55"/>
        <v>94.02</v>
      </c>
      <c r="BF244" s="72">
        <f t="shared" si="66"/>
        <v>520.02</v>
      </c>
      <c r="BG244" s="65">
        <f t="shared" si="56"/>
        <v>454542</v>
      </c>
      <c r="BH244" s="73">
        <f t="shared" si="59"/>
        <v>1.1416843680163399E-3</v>
      </c>
      <c r="BI244" s="74">
        <f t="shared" si="60"/>
        <v>1.1416843680163401E-3</v>
      </c>
    </row>
    <row r="245" spans="1:61" ht="15.75" customHeight="1" x14ac:dyDescent="0.25">
      <c r="A245" s="59">
        <v>1</v>
      </c>
      <c r="B245" s="60">
        <v>267</v>
      </c>
      <c r="C245" s="60">
        <v>17</v>
      </c>
      <c r="D245" s="61" t="s">
        <v>85</v>
      </c>
      <c r="E245" s="61" t="s">
        <v>322</v>
      </c>
      <c r="F245" s="62">
        <v>931</v>
      </c>
      <c r="G245" s="63">
        <v>10</v>
      </c>
      <c r="H245" s="63">
        <v>231086.14</v>
      </c>
      <c r="I245" s="64">
        <v>4485.8100000000004</v>
      </c>
      <c r="J245" s="65">
        <v>249260.36</v>
      </c>
      <c r="K245" s="63">
        <v>277361.89</v>
      </c>
      <c r="L245" s="64">
        <v>5384.11</v>
      </c>
      <c r="M245" s="65">
        <v>299175.56</v>
      </c>
      <c r="N245" s="63">
        <v>270954.81</v>
      </c>
      <c r="O245" s="64">
        <v>7441.42</v>
      </c>
      <c r="P245" s="65">
        <v>289864.73</v>
      </c>
      <c r="Q245" s="63">
        <v>278906.11</v>
      </c>
      <c r="R245" s="64">
        <v>8179.86</v>
      </c>
      <c r="S245" s="65">
        <v>297798.87</v>
      </c>
      <c r="T245" s="63">
        <v>233536.79</v>
      </c>
      <c r="U245" s="64">
        <v>6891.07</v>
      </c>
      <c r="V245" s="66">
        <v>249310.29</v>
      </c>
      <c r="W245" s="63">
        <v>254460.78</v>
      </c>
      <c r="X245" s="64">
        <v>7411.49</v>
      </c>
      <c r="Y245" s="66">
        <v>271754.21000000002</v>
      </c>
      <c r="Z245" s="63">
        <v>482590.65</v>
      </c>
      <c r="AA245" s="67">
        <v>26053.47</v>
      </c>
      <c r="AB245" s="64">
        <v>14056.04</v>
      </c>
      <c r="AC245" s="66">
        <v>719080.44</v>
      </c>
      <c r="AD245" s="63">
        <v>574875.1</v>
      </c>
      <c r="AE245" s="67">
        <v>26343.65</v>
      </c>
      <c r="AF245" s="64">
        <v>16914.09</v>
      </c>
      <c r="AG245" s="66">
        <v>799172.88</v>
      </c>
      <c r="AH245" s="63">
        <v>338269.04</v>
      </c>
      <c r="AI245" s="67">
        <v>45327.22</v>
      </c>
      <c r="AJ245" s="63">
        <v>9825.16</v>
      </c>
      <c r="AK245" s="66">
        <v>564583.81000000006</v>
      </c>
      <c r="AL245" s="63">
        <v>909412.74</v>
      </c>
      <c r="AM245" s="67">
        <v>48786.92</v>
      </c>
      <c r="AN245" s="63">
        <v>26487.74</v>
      </c>
      <c r="AO245" s="66">
        <v>1176182.2</v>
      </c>
      <c r="AP245" s="63">
        <v>844916.63</v>
      </c>
      <c r="AQ245" s="67">
        <v>47563.19</v>
      </c>
      <c r="AR245" s="63">
        <v>24609.230196</v>
      </c>
      <c r="AS245" s="66">
        <f t="shared" si="54"/>
        <v>1106015.6027844001</v>
      </c>
      <c r="AT245" s="68"/>
      <c r="AU245" s="69"/>
      <c r="AV245" s="63">
        <v>1061</v>
      </c>
      <c r="AW245" s="63">
        <v>979</v>
      </c>
      <c r="AX245" s="63">
        <v>1156</v>
      </c>
      <c r="AY245" s="63">
        <v>1181</v>
      </c>
      <c r="AZ245" s="63">
        <v>1169</v>
      </c>
      <c r="BA245" s="63">
        <v>1159</v>
      </c>
      <c r="BB245" s="63"/>
      <c r="BC245" s="63"/>
      <c r="BD245" s="70">
        <f t="shared" si="57"/>
        <v>873006.99</v>
      </c>
      <c r="BE245" s="71">
        <f t="shared" si="55"/>
        <v>937.71</v>
      </c>
      <c r="BF245" s="72">
        <f t="shared" si="66"/>
        <v>520.02</v>
      </c>
      <c r="BG245" s="65">
        <f t="shared" si="56"/>
        <v>0</v>
      </c>
      <c r="BH245" s="73">
        <f t="shared" si="59"/>
        <v>0</v>
      </c>
      <c r="BI245" s="74">
        <f t="shared" si="60"/>
        <v>0</v>
      </c>
    </row>
    <row r="246" spans="1:61" ht="15.75" customHeight="1" x14ac:dyDescent="0.25">
      <c r="A246" s="59">
        <v>1</v>
      </c>
      <c r="B246" s="60">
        <v>268</v>
      </c>
      <c r="C246" s="60">
        <v>19</v>
      </c>
      <c r="D246" s="61" t="s">
        <v>85</v>
      </c>
      <c r="E246" s="61" t="s">
        <v>323</v>
      </c>
      <c r="F246" s="62">
        <v>1062</v>
      </c>
      <c r="G246" s="63">
        <v>10</v>
      </c>
      <c r="H246" s="63">
        <v>252174.41</v>
      </c>
      <c r="I246" s="64">
        <v>22695.8</v>
      </c>
      <c r="J246" s="65">
        <v>252426.46</v>
      </c>
      <c r="K246" s="63">
        <v>274243.14</v>
      </c>
      <c r="L246" s="64">
        <v>24681.98</v>
      </c>
      <c r="M246" s="65">
        <v>274517.27</v>
      </c>
      <c r="N246" s="63">
        <v>265211.58</v>
      </c>
      <c r="O246" s="64">
        <v>23869.119999999999</v>
      </c>
      <c r="P246" s="65">
        <v>265476.71000000002</v>
      </c>
      <c r="Q246" s="63">
        <v>279391.37</v>
      </c>
      <c r="R246" s="64">
        <v>25337.279999999999</v>
      </c>
      <c r="S246" s="65">
        <v>279459.5</v>
      </c>
      <c r="T246" s="63">
        <v>270091.48</v>
      </c>
      <c r="U246" s="64">
        <v>24539.13</v>
      </c>
      <c r="V246" s="66">
        <v>270107.59000000003</v>
      </c>
      <c r="W246" s="63">
        <v>319660.7</v>
      </c>
      <c r="X246" s="64">
        <v>29060.14</v>
      </c>
      <c r="Y246" s="66">
        <v>319660.61</v>
      </c>
      <c r="Z246" s="63">
        <v>358238.59</v>
      </c>
      <c r="AA246" s="67">
        <v>54441.1</v>
      </c>
      <c r="AB246" s="64">
        <v>32567.22</v>
      </c>
      <c r="AC246" s="66">
        <v>587204.59</v>
      </c>
      <c r="AD246" s="63">
        <v>283078.89</v>
      </c>
      <c r="AE246" s="67">
        <v>36396.06</v>
      </c>
      <c r="AF246" s="64">
        <v>26199.85</v>
      </c>
      <c r="AG246" s="66">
        <v>543646.15</v>
      </c>
      <c r="AH246" s="63">
        <v>280806.92</v>
      </c>
      <c r="AI246" s="67">
        <v>64380.79</v>
      </c>
      <c r="AJ246" s="63">
        <v>25528.57</v>
      </c>
      <c r="AK246" s="66">
        <v>506941.32</v>
      </c>
      <c r="AL246" s="63">
        <v>391235.54</v>
      </c>
      <c r="AM246" s="67">
        <v>83061.86</v>
      </c>
      <c r="AN246" s="63">
        <v>35566.85</v>
      </c>
      <c r="AO246" s="66">
        <v>622662.65</v>
      </c>
      <c r="AP246" s="63">
        <v>603857.16</v>
      </c>
      <c r="AQ246" s="67">
        <v>94135.92</v>
      </c>
      <c r="AR246" s="63">
        <v>54896.194904999997</v>
      </c>
      <c r="AS246" s="66">
        <f t="shared" si="54"/>
        <v>814993.30560450011</v>
      </c>
      <c r="AT246" s="68"/>
      <c r="AU246" s="69"/>
      <c r="AV246" s="63">
        <v>1319</v>
      </c>
      <c r="AW246" s="63">
        <v>1375</v>
      </c>
      <c r="AX246" s="63">
        <v>1356</v>
      </c>
      <c r="AY246" s="63">
        <v>1474</v>
      </c>
      <c r="AZ246" s="63">
        <v>1437</v>
      </c>
      <c r="BA246" s="63">
        <v>1433</v>
      </c>
      <c r="BB246" s="63"/>
      <c r="BC246" s="63"/>
      <c r="BD246" s="70">
        <f t="shared" si="57"/>
        <v>615089.6</v>
      </c>
      <c r="BE246" s="71">
        <f t="shared" si="55"/>
        <v>579.17999999999995</v>
      </c>
      <c r="BF246" s="72">
        <f t="shared" si="66"/>
        <v>520.02</v>
      </c>
      <c r="BG246" s="65">
        <f t="shared" si="56"/>
        <v>0</v>
      </c>
      <c r="BH246" s="73">
        <f t="shared" si="59"/>
        <v>0</v>
      </c>
      <c r="BI246" s="74">
        <f t="shared" si="60"/>
        <v>0</v>
      </c>
    </row>
    <row r="247" spans="1:61" ht="15.75" customHeight="1" x14ac:dyDescent="0.25">
      <c r="A247" s="59">
        <v>1</v>
      </c>
      <c r="B247" s="60">
        <v>270</v>
      </c>
      <c r="C247" s="60">
        <v>6</v>
      </c>
      <c r="D247" s="61" t="s">
        <v>85</v>
      </c>
      <c r="E247" s="61" t="s">
        <v>324</v>
      </c>
      <c r="F247" s="62">
        <v>1767</v>
      </c>
      <c r="G247" s="63">
        <v>10</v>
      </c>
      <c r="H247" s="63">
        <v>191434.58</v>
      </c>
      <c r="I247" s="64">
        <v>0</v>
      </c>
      <c r="J247" s="65">
        <v>210578.04</v>
      </c>
      <c r="K247" s="63">
        <v>208571.58</v>
      </c>
      <c r="L247" s="64">
        <v>0</v>
      </c>
      <c r="M247" s="65">
        <v>229428.74</v>
      </c>
      <c r="N247" s="63">
        <v>182913.97</v>
      </c>
      <c r="O247" s="64">
        <v>0</v>
      </c>
      <c r="P247" s="65">
        <v>201205.37</v>
      </c>
      <c r="Q247" s="63">
        <v>169767.53</v>
      </c>
      <c r="R247" s="64">
        <v>0</v>
      </c>
      <c r="S247" s="65">
        <v>186744.28</v>
      </c>
      <c r="T247" s="63">
        <v>156808.4</v>
      </c>
      <c r="U247" s="64">
        <v>0</v>
      </c>
      <c r="V247" s="66">
        <v>172489.24</v>
      </c>
      <c r="W247" s="63">
        <v>200886.2</v>
      </c>
      <c r="X247" s="64">
        <v>0</v>
      </c>
      <c r="Y247" s="66">
        <v>220974.82</v>
      </c>
      <c r="Z247" s="63">
        <v>200144.82</v>
      </c>
      <c r="AA247" s="67">
        <v>842.23</v>
      </c>
      <c r="AB247" s="64">
        <v>0</v>
      </c>
      <c r="AC247" s="66">
        <v>219889.83</v>
      </c>
      <c r="AD247" s="63">
        <v>232986.6</v>
      </c>
      <c r="AE247" s="67">
        <v>462.87</v>
      </c>
      <c r="AF247" s="64">
        <v>0</v>
      </c>
      <c r="AG247" s="66">
        <v>256433.08</v>
      </c>
      <c r="AH247" s="63">
        <v>218168.22</v>
      </c>
      <c r="AI247" s="67">
        <v>59.73</v>
      </c>
      <c r="AJ247" s="63">
        <v>0</v>
      </c>
      <c r="AK247" s="66">
        <v>240576.33</v>
      </c>
      <c r="AL247" s="63">
        <v>249294.05</v>
      </c>
      <c r="AM247" s="67">
        <v>104.52</v>
      </c>
      <c r="AN247" s="63">
        <v>0</v>
      </c>
      <c r="AO247" s="66">
        <v>275203.45</v>
      </c>
      <c r="AP247" s="63">
        <v>382060.16</v>
      </c>
      <c r="AQ247" s="67">
        <v>99.54</v>
      </c>
      <c r="AR247" s="63">
        <v>0</v>
      </c>
      <c r="AS247" s="66">
        <f t="shared" si="54"/>
        <v>421689.598</v>
      </c>
      <c r="AT247" s="68"/>
      <c r="AU247" s="69"/>
      <c r="AV247" s="63">
        <v>3</v>
      </c>
      <c r="AW247" s="63">
        <v>3</v>
      </c>
      <c r="AX247" s="63">
        <v>3</v>
      </c>
      <c r="AY247" s="63">
        <v>5</v>
      </c>
      <c r="AZ247" s="63">
        <v>7</v>
      </c>
      <c r="BA247" s="63">
        <v>7</v>
      </c>
      <c r="BB247" s="63"/>
      <c r="BC247" s="63"/>
      <c r="BD247" s="70">
        <f t="shared" si="57"/>
        <v>282758.46000000002</v>
      </c>
      <c r="BE247" s="71">
        <f t="shared" si="55"/>
        <v>160.02000000000001</v>
      </c>
      <c r="BF247" s="72">
        <f t="shared" si="66"/>
        <v>520.02</v>
      </c>
      <c r="BG247" s="65">
        <f t="shared" si="56"/>
        <v>636120</v>
      </c>
      <c r="BH247" s="73">
        <f t="shared" si="59"/>
        <v>1.5977583153648158E-3</v>
      </c>
      <c r="BI247" s="74">
        <f t="shared" si="60"/>
        <v>1.5977583153648201E-3</v>
      </c>
    </row>
    <row r="248" spans="1:61" ht="15.75" customHeight="1" x14ac:dyDescent="0.25">
      <c r="A248" s="59">
        <v>1</v>
      </c>
      <c r="B248" s="60">
        <v>271</v>
      </c>
      <c r="C248" s="60">
        <v>14</v>
      </c>
      <c r="D248" s="61" t="s">
        <v>85</v>
      </c>
      <c r="E248" s="61" t="s">
        <v>325</v>
      </c>
      <c r="F248" s="62">
        <v>954</v>
      </c>
      <c r="G248" s="63">
        <v>10</v>
      </c>
      <c r="H248" s="63">
        <v>48492.42</v>
      </c>
      <c r="I248" s="64">
        <v>0</v>
      </c>
      <c r="J248" s="65">
        <v>53341.66</v>
      </c>
      <c r="K248" s="63">
        <v>62997.19</v>
      </c>
      <c r="L248" s="64">
        <v>0</v>
      </c>
      <c r="M248" s="65">
        <v>69296.91</v>
      </c>
      <c r="N248" s="63">
        <v>29742.720000000001</v>
      </c>
      <c r="O248" s="64">
        <v>0</v>
      </c>
      <c r="P248" s="65">
        <v>32717</v>
      </c>
      <c r="Q248" s="63">
        <v>61601.120000000003</v>
      </c>
      <c r="R248" s="64">
        <v>0</v>
      </c>
      <c r="S248" s="65">
        <v>67761.23</v>
      </c>
      <c r="T248" s="63">
        <v>36922.769999999997</v>
      </c>
      <c r="U248" s="64">
        <v>0</v>
      </c>
      <c r="V248" s="66">
        <v>40615.050000000003</v>
      </c>
      <c r="W248" s="63">
        <v>47578.37</v>
      </c>
      <c r="X248" s="64">
        <v>0</v>
      </c>
      <c r="Y248" s="66">
        <v>52336.2</v>
      </c>
      <c r="Z248" s="63">
        <v>67548.070000000007</v>
      </c>
      <c r="AA248" s="67">
        <v>0</v>
      </c>
      <c r="AB248" s="64">
        <v>0</v>
      </c>
      <c r="AC248" s="66">
        <v>74302.880000000005</v>
      </c>
      <c r="AD248" s="63">
        <v>79679.42</v>
      </c>
      <c r="AE248" s="67">
        <v>0</v>
      </c>
      <c r="AF248" s="64">
        <v>0</v>
      </c>
      <c r="AG248" s="66">
        <v>87647.360000000001</v>
      </c>
      <c r="AH248" s="63">
        <v>75112.86</v>
      </c>
      <c r="AI248" s="67">
        <v>0</v>
      </c>
      <c r="AJ248" s="63">
        <v>0</v>
      </c>
      <c r="AK248" s="66">
        <v>82624.14</v>
      </c>
      <c r="AL248" s="63">
        <v>86526.69</v>
      </c>
      <c r="AM248" s="67">
        <v>0</v>
      </c>
      <c r="AN248" s="63">
        <v>0</v>
      </c>
      <c r="AO248" s="66">
        <v>95179.36</v>
      </c>
      <c r="AP248" s="63">
        <v>148509.60999999999</v>
      </c>
      <c r="AQ248" s="67">
        <v>0</v>
      </c>
      <c r="AR248" s="63">
        <v>0</v>
      </c>
      <c r="AS248" s="66">
        <f t="shared" si="54"/>
        <v>163360.571</v>
      </c>
      <c r="AT248" s="68"/>
      <c r="AU248" s="69"/>
      <c r="AV248" s="63">
        <v>0</v>
      </c>
      <c r="AW248" s="63">
        <v>0</v>
      </c>
      <c r="AX248" s="63">
        <v>0</v>
      </c>
      <c r="AY248" s="63">
        <v>0</v>
      </c>
      <c r="AZ248" s="63">
        <v>0</v>
      </c>
      <c r="BA248" s="63">
        <v>0</v>
      </c>
      <c r="BB248" s="63"/>
      <c r="BC248" s="63"/>
      <c r="BD248" s="70">
        <f t="shared" si="57"/>
        <v>100622.86</v>
      </c>
      <c r="BE248" s="71">
        <f t="shared" si="55"/>
        <v>105.47</v>
      </c>
      <c r="BF248" s="72">
        <f t="shared" si="66"/>
        <v>520.02</v>
      </c>
      <c r="BG248" s="65">
        <f t="shared" si="56"/>
        <v>395480.69999999995</v>
      </c>
      <c r="BH248" s="73">
        <f t="shared" si="59"/>
        <v>9.9333864206643092E-4</v>
      </c>
      <c r="BI248" s="74">
        <f t="shared" si="60"/>
        <v>9.9333864206643092E-4</v>
      </c>
    </row>
    <row r="249" spans="1:61" ht="15.75" customHeight="1" x14ac:dyDescent="0.25">
      <c r="A249" s="59">
        <v>1</v>
      </c>
      <c r="B249" s="60">
        <v>273</v>
      </c>
      <c r="C249" s="60">
        <v>8</v>
      </c>
      <c r="D249" s="61" t="s">
        <v>85</v>
      </c>
      <c r="E249" s="61" t="s">
        <v>326</v>
      </c>
      <c r="F249" s="62">
        <v>1288</v>
      </c>
      <c r="G249" s="63">
        <v>10</v>
      </c>
      <c r="H249" s="63">
        <v>589548.73</v>
      </c>
      <c r="I249" s="64">
        <v>0</v>
      </c>
      <c r="J249" s="65">
        <v>648503.6</v>
      </c>
      <c r="K249" s="63">
        <v>590807.39</v>
      </c>
      <c r="L249" s="64">
        <v>0</v>
      </c>
      <c r="M249" s="65">
        <v>649888.12</v>
      </c>
      <c r="N249" s="63">
        <v>553801.82999999996</v>
      </c>
      <c r="O249" s="64">
        <v>0</v>
      </c>
      <c r="P249" s="65">
        <v>609182.01</v>
      </c>
      <c r="Q249" s="63">
        <v>550540.81000000006</v>
      </c>
      <c r="R249" s="64">
        <v>0</v>
      </c>
      <c r="S249" s="65">
        <v>605594.89</v>
      </c>
      <c r="T249" s="63">
        <v>521701.56</v>
      </c>
      <c r="U249" s="64">
        <v>0</v>
      </c>
      <c r="V249" s="66">
        <v>573871.72</v>
      </c>
      <c r="W249" s="63">
        <v>550791.25</v>
      </c>
      <c r="X249" s="64">
        <v>0</v>
      </c>
      <c r="Y249" s="66">
        <v>605870.38</v>
      </c>
      <c r="Z249" s="63">
        <v>585267.28</v>
      </c>
      <c r="AA249" s="67">
        <v>64593.599999999999</v>
      </c>
      <c r="AB249" s="64">
        <v>0</v>
      </c>
      <c r="AC249" s="66">
        <v>976563.46</v>
      </c>
      <c r="AD249" s="63">
        <v>537072.43999999994</v>
      </c>
      <c r="AE249" s="67">
        <v>57189.11</v>
      </c>
      <c r="AF249" s="64">
        <v>0</v>
      </c>
      <c r="AG249" s="66">
        <v>927314.22</v>
      </c>
      <c r="AH249" s="63">
        <v>543230.26</v>
      </c>
      <c r="AI249" s="67">
        <v>67334.600000000006</v>
      </c>
      <c r="AJ249" s="63">
        <v>0</v>
      </c>
      <c r="AK249" s="66">
        <v>957309.64</v>
      </c>
      <c r="AL249" s="63">
        <v>696861.38</v>
      </c>
      <c r="AM249" s="67">
        <v>95185.23</v>
      </c>
      <c r="AN249" s="63">
        <v>0</v>
      </c>
      <c r="AO249" s="66">
        <v>1106398.81</v>
      </c>
      <c r="AP249" s="63">
        <v>1126400.97</v>
      </c>
      <c r="AQ249" s="67">
        <v>93956.27</v>
      </c>
      <c r="AR249" s="63">
        <v>0</v>
      </c>
      <c r="AS249" s="66">
        <f t="shared" si="54"/>
        <v>1580234.8100000003</v>
      </c>
      <c r="AT249" s="68"/>
      <c r="AU249" s="69"/>
      <c r="AV249" s="63">
        <v>1844</v>
      </c>
      <c r="AW249" s="63">
        <v>1824</v>
      </c>
      <c r="AX249" s="63">
        <v>1981</v>
      </c>
      <c r="AY249" s="63">
        <v>2030</v>
      </c>
      <c r="AZ249" s="63">
        <v>2030</v>
      </c>
      <c r="BA249" s="63">
        <v>2030</v>
      </c>
      <c r="BB249" s="63"/>
      <c r="BC249" s="63"/>
      <c r="BD249" s="70">
        <f t="shared" si="57"/>
        <v>1109564.19</v>
      </c>
      <c r="BE249" s="71">
        <f t="shared" si="55"/>
        <v>861.46</v>
      </c>
      <c r="BF249" s="72">
        <f t="shared" si="66"/>
        <v>520.02</v>
      </c>
      <c r="BG249" s="65">
        <f t="shared" si="56"/>
        <v>0</v>
      </c>
      <c r="BH249" s="73">
        <f t="shared" si="59"/>
        <v>0</v>
      </c>
      <c r="BI249" s="74">
        <f t="shared" si="60"/>
        <v>0</v>
      </c>
    </row>
    <row r="250" spans="1:61" ht="15.75" customHeight="1" x14ac:dyDescent="0.25">
      <c r="A250" s="59">
        <v>1</v>
      </c>
      <c r="B250" s="60">
        <v>274</v>
      </c>
      <c r="C250" s="60">
        <v>18</v>
      </c>
      <c r="D250" s="61" t="s">
        <v>85</v>
      </c>
      <c r="E250" s="61" t="s">
        <v>327</v>
      </c>
      <c r="F250" s="62">
        <v>912</v>
      </c>
      <c r="G250" s="63">
        <v>10</v>
      </c>
      <c r="H250" s="63">
        <v>181853.28</v>
      </c>
      <c r="I250" s="64">
        <v>2194.15</v>
      </c>
      <c r="J250" s="65">
        <v>197625.04</v>
      </c>
      <c r="K250" s="63">
        <v>215413.17</v>
      </c>
      <c r="L250" s="64">
        <v>2604.62</v>
      </c>
      <c r="M250" s="65">
        <v>234089.4</v>
      </c>
      <c r="N250" s="63">
        <v>187471.18</v>
      </c>
      <c r="O250" s="64">
        <v>1837.55</v>
      </c>
      <c r="P250" s="65">
        <v>204196.99</v>
      </c>
      <c r="Q250" s="63">
        <v>182987.94</v>
      </c>
      <c r="R250" s="64">
        <v>1808.48</v>
      </c>
      <c r="S250" s="65">
        <v>199297.41</v>
      </c>
      <c r="T250" s="63">
        <v>207746.5</v>
      </c>
      <c r="U250" s="64">
        <v>2063.17</v>
      </c>
      <c r="V250" s="66">
        <v>226251.67</v>
      </c>
      <c r="W250" s="63">
        <v>224918.07</v>
      </c>
      <c r="X250" s="64">
        <v>2226.91</v>
      </c>
      <c r="Y250" s="66">
        <v>244960.27</v>
      </c>
      <c r="Z250" s="63">
        <v>269916.62</v>
      </c>
      <c r="AA250" s="67">
        <v>8918.67</v>
      </c>
      <c r="AB250" s="64">
        <v>2672.44</v>
      </c>
      <c r="AC250" s="66">
        <v>335402.33</v>
      </c>
      <c r="AD250" s="63">
        <v>216753.23</v>
      </c>
      <c r="AE250" s="67">
        <v>8233.42</v>
      </c>
      <c r="AF250" s="64">
        <v>1022.15</v>
      </c>
      <c r="AG250" s="66">
        <v>282776.59000000003</v>
      </c>
      <c r="AH250" s="63">
        <v>218781.95</v>
      </c>
      <c r="AI250" s="67">
        <v>13354.23</v>
      </c>
      <c r="AJ250" s="63">
        <v>0</v>
      </c>
      <c r="AK250" s="66">
        <v>285755.48</v>
      </c>
      <c r="AL250" s="63">
        <v>254177.4</v>
      </c>
      <c r="AM250" s="67">
        <v>15590.23</v>
      </c>
      <c r="AN250" s="63">
        <v>0</v>
      </c>
      <c r="AO250" s="66">
        <v>324639.78999999998</v>
      </c>
      <c r="AP250" s="63">
        <v>398675.02</v>
      </c>
      <c r="AQ250" s="67">
        <v>15176.8</v>
      </c>
      <c r="AR250" s="63">
        <v>0</v>
      </c>
      <c r="AS250" s="66">
        <f t="shared" si="54"/>
        <v>486449.50200000009</v>
      </c>
      <c r="AT250" s="68"/>
      <c r="AU250" s="69"/>
      <c r="AV250" s="63">
        <v>234</v>
      </c>
      <c r="AW250" s="63">
        <v>249</v>
      </c>
      <c r="AX250" s="63">
        <v>273</v>
      </c>
      <c r="AY250" s="63">
        <v>284</v>
      </c>
      <c r="AZ250" s="63">
        <v>295</v>
      </c>
      <c r="BA250" s="63">
        <v>295</v>
      </c>
      <c r="BB250" s="63"/>
      <c r="BC250" s="63"/>
      <c r="BD250" s="70">
        <f t="shared" si="57"/>
        <v>343004.74</v>
      </c>
      <c r="BE250" s="71">
        <f t="shared" si="55"/>
        <v>376.1</v>
      </c>
      <c r="BF250" s="72">
        <f t="shared" si="66"/>
        <v>520.02</v>
      </c>
      <c r="BG250" s="65">
        <f t="shared" si="56"/>
        <v>131255.03999999995</v>
      </c>
      <c r="BH250" s="73">
        <f t="shared" si="59"/>
        <v>3.2967652580258668E-4</v>
      </c>
      <c r="BI250" s="74">
        <f t="shared" si="60"/>
        <v>3.2967652580258701E-4</v>
      </c>
    </row>
    <row r="251" spans="1:61" ht="15.75" customHeight="1" x14ac:dyDescent="0.25">
      <c r="A251" s="59">
        <v>1</v>
      </c>
      <c r="B251" s="60">
        <v>275</v>
      </c>
      <c r="C251" s="60">
        <v>8</v>
      </c>
      <c r="D251" s="61" t="s">
        <v>85</v>
      </c>
      <c r="E251" s="61" t="s">
        <v>328</v>
      </c>
      <c r="F251" s="62">
        <v>924</v>
      </c>
      <c r="G251" s="63">
        <v>10</v>
      </c>
      <c r="H251" s="63">
        <v>247876.66</v>
      </c>
      <c r="I251" s="64">
        <v>14118.24</v>
      </c>
      <c r="J251" s="65">
        <v>257134.27</v>
      </c>
      <c r="K251" s="63">
        <v>229870.47</v>
      </c>
      <c r="L251" s="64">
        <v>13242.88</v>
      </c>
      <c r="M251" s="65">
        <v>238290.35</v>
      </c>
      <c r="N251" s="63">
        <v>204242.48</v>
      </c>
      <c r="O251" s="64">
        <v>9628.6200000000008</v>
      </c>
      <c r="P251" s="65">
        <v>214075.25</v>
      </c>
      <c r="Q251" s="63">
        <v>235457.13</v>
      </c>
      <c r="R251" s="64">
        <v>15035.14</v>
      </c>
      <c r="S251" s="65">
        <v>242464.19</v>
      </c>
      <c r="T251" s="63">
        <v>201633.67</v>
      </c>
      <c r="U251" s="64">
        <v>13182.08</v>
      </c>
      <c r="V251" s="66">
        <v>207296.76</v>
      </c>
      <c r="W251" s="63">
        <v>253789.93</v>
      </c>
      <c r="X251" s="64">
        <v>16603.2</v>
      </c>
      <c r="Y251" s="66">
        <v>260905.41</v>
      </c>
      <c r="Z251" s="63">
        <v>286181.90999999997</v>
      </c>
      <c r="AA251" s="67">
        <v>1105.6400000000001</v>
      </c>
      <c r="AB251" s="64">
        <v>18722.3</v>
      </c>
      <c r="AC251" s="66">
        <v>323429.34000000003</v>
      </c>
      <c r="AD251" s="63">
        <v>298541.65999999997</v>
      </c>
      <c r="AE251" s="67">
        <v>2220.7600000000002</v>
      </c>
      <c r="AF251" s="64">
        <v>19268.78</v>
      </c>
      <c r="AG251" s="66">
        <v>334321.34000000003</v>
      </c>
      <c r="AH251" s="63">
        <v>285945.59999999998</v>
      </c>
      <c r="AI251" s="67">
        <v>3367.64</v>
      </c>
      <c r="AJ251" s="63">
        <v>18706.78</v>
      </c>
      <c r="AK251" s="66">
        <v>328582.01</v>
      </c>
      <c r="AL251" s="63">
        <v>366965.62</v>
      </c>
      <c r="AM251" s="67">
        <v>4685.43</v>
      </c>
      <c r="AN251" s="63">
        <v>24007.17</v>
      </c>
      <c r="AO251" s="66">
        <v>418307.76</v>
      </c>
      <c r="AP251" s="63">
        <v>454849.08</v>
      </c>
      <c r="AQ251" s="67">
        <v>8673.58</v>
      </c>
      <c r="AR251" s="63">
        <v>29756.640821000001</v>
      </c>
      <c r="AS251" s="66">
        <f t="shared" si="54"/>
        <v>512807.74509690009</v>
      </c>
      <c r="AT251" s="68"/>
      <c r="AU251" s="69"/>
      <c r="AV251" s="63">
        <v>139</v>
      </c>
      <c r="AW251" s="63">
        <v>135</v>
      </c>
      <c r="AX251" s="63">
        <v>175</v>
      </c>
      <c r="AY251" s="63">
        <v>211</v>
      </c>
      <c r="AZ251" s="63">
        <v>250</v>
      </c>
      <c r="BA251" s="63">
        <v>250</v>
      </c>
      <c r="BB251" s="63"/>
      <c r="BC251" s="63"/>
      <c r="BD251" s="70">
        <f t="shared" si="57"/>
        <v>383489.64</v>
      </c>
      <c r="BE251" s="71">
        <f t="shared" si="55"/>
        <v>415.03</v>
      </c>
      <c r="BF251" s="72">
        <f t="shared" si="66"/>
        <v>520.02</v>
      </c>
      <c r="BG251" s="65">
        <f t="shared" si="56"/>
        <v>97010.760000000009</v>
      </c>
      <c r="BH251" s="73">
        <f t="shared" si="59"/>
        <v>2.4366432193589335E-4</v>
      </c>
      <c r="BI251" s="74">
        <f t="shared" si="60"/>
        <v>2.43664321935893E-4</v>
      </c>
    </row>
    <row r="252" spans="1:61" ht="15.75" customHeight="1" x14ac:dyDescent="0.25">
      <c r="A252" s="59">
        <v>1</v>
      </c>
      <c r="B252" s="60">
        <v>276</v>
      </c>
      <c r="C252" s="60">
        <v>20</v>
      </c>
      <c r="D252" s="61" t="s">
        <v>89</v>
      </c>
      <c r="E252" s="61" t="s">
        <v>329</v>
      </c>
      <c r="F252" s="62">
        <v>5855</v>
      </c>
      <c r="G252" s="63">
        <v>12</v>
      </c>
      <c r="H252" s="63">
        <v>980307.32</v>
      </c>
      <c r="I252" s="64">
        <v>0</v>
      </c>
      <c r="J252" s="65">
        <v>1097944.2</v>
      </c>
      <c r="K252" s="63">
        <v>1156292.71</v>
      </c>
      <c r="L252" s="64">
        <v>0</v>
      </c>
      <c r="M252" s="65">
        <v>1295047.8400000001</v>
      </c>
      <c r="N252" s="63">
        <v>765601.81</v>
      </c>
      <c r="O252" s="64">
        <v>0</v>
      </c>
      <c r="P252" s="65">
        <v>857474.02</v>
      </c>
      <c r="Q252" s="63">
        <v>931058.96</v>
      </c>
      <c r="R252" s="64">
        <v>0</v>
      </c>
      <c r="S252" s="65">
        <v>1042786.03</v>
      </c>
      <c r="T252" s="63">
        <v>1058279.57</v>
      </c>
      <c r="U252" s="64">
        <v>0</v>
      </c>
      <c r="V252" s="66">
        <v>1185273.1200000001</v>
      </c>
      <c r="W252" s="63">
        <v>1433247.54</v>
      </c>
      <c r="X252" s="64">
        <v>0</v>
      </c>
      <c r="Y252" s="66">
        <v>1605237.25</v>
      </c>
      <c r="Z252" s="63">
        <v>1498798.21</v>
      </c>
      <c r="AA252" s="67">
        <v>3552.67</v>
      </c>
      <c r="AB252" s="64">
        <v>0</v>
      </c>
      <c r="AC252" s="66">
        <v>1679580.44</v>
      </c>
      <c r="AD252" s="63">
        <v>1450063.33</v>
      </c>
      <c r="AE252" s="67">
        <v>1796.1</v>
      </c>
      <c r="AF252" s="64">
        <v>0</v>
      </c>
      <c r="AG252" s="66">
        <v>1626964.74</v>
      </c>
      <c r="AH252" s="63">
        <v>1283605.96</v>
      </c>
      <c r="AI252" s="67">
        <v>169.09</v>
      </c>
      <c r="AJ252" s="63">
        <v>0</v>
      </c>
      <c r="AK252" s="66">
        <v>1437895.24</v>
      </c>
      <c r="AL252" s="63">
        <v>1533260.31</v>
      </c>
      <c r="AM252" s="67">
        <v>114.3</v>
      </c>
      <c r="AN252" s="63">
        <v>0</v>
      </c>
      <c r="AO252" s="66">
        <v>1717569.48</v>
      </c>
      <c r="AP252" s="63">
        <v>2033380.18</v>
      </c>
      <c r="AQ252" s="67">
        <v>301.5</v>
      </c>
      <c r="AR252" s="63">
        <v>0</v>
      </c>
      <c r="AS252" s="66">
        <f t="shared" si="54"/>
        <v>2277940</v>
      </c>
      <c r="AT252" s="68"/>
      <c r="AU252" s="69"/>
      <c r="AV252" s="63">
        <v>22</v>
      </c>
      <c r="AW252" s="63">
        <v>22</v>
      </c>
      <c r="AX252" s="63">
        <v>2</v>
      </c>
      <c r="AY252" s="63">
        <v>2</v>
      </c>
      <c r="AZ252" s="63">
        <v>4</v>
      </c>
      <c r="BA252" s="63">
        <v>4</v>
      </c>
      <c r="BB252" s="63"/>
      <c r="BC252" s="63"/>
      <c r="BD252" s="70">
        <f t="shared" si="57"/>
        <v>1747989.98</v>
      </c>
      <c r="BE252" s="71">
        <f t="shared" si="55"/>
        <v>298.55</v>
      </c>
      <c r="BF252" s="72">
        <f t="shared" ref="BF252:BF253" si="67">+$BJ$601</f>
        <v>508.08</v>
      </c>
      <c r="BG252" s="65">
        <f t="shared" si="56"/>
        <v>1226798.1499999999</v>
      </c>
      <c r="BH252" s="73">
        <f t="shared" si="59"/>
        <v>3.081379213728027E-3</v>
      </c>
      <c r="BI252" s="74">
        <f t="shared" si="60"/>
        <v>3.08137921372803E-3</v>
      </c>
    </row>
    <row r="253" spans="1:61" ht="15.75" customHeight="1" x14ac:dyDescent="0.25">
      <c r="A253" s="59">
        <v>1</v>
      </c>
      <c r="B253" s="60">
        <v>278</v>
      </c>
      <c r="C253" s="60">
        <v>14</v>
      </c>
      <c r="D253" s="61" t="s">
        <v>89</v>
      </c>
      <c r="E253" s="61" t="s">
        <v>330</v>
      </c>
      <c r="F253" s="62">
        <v>14291</v>
      </c>
      <c r="G253" s="63">
        <v>12</v>
      </c>
      <c r="H253" s="63">
        <v>4435023.84</v>
      </c>
      <c r="I253" s="64">
        <v>325234.37</v>
      </c>
      <c r="J253" s="65">
        <v>4602964.22</v>
      </c>
      <c r="K253" s="63">
        <v>4287296.7300000004</v>
      </c>
      <c r="L253" s="64">
        <v>314401.06</v>
      </c>
      <c r="M253" s="65">
        <v>4449643.1500000004</v>
      </c>
      <c r="N253" s="63">
        <v>3483171.18</v>
      </c>
      <c r="O253" s="64">
        <v>255432.65</v>
      </c>
      <c r="P253" s="65">
        <v>3615067.14</v>
      </c>
      <c r="Q253" s="63">
        <v>3723522.69</v>
      </c>
      <c r="R253" s="64">
        <v>274632.32000000001</v>
      </c>
      <c r="S253" s="65">
        <v>3862757.21</v>
      </c>
      <c r="T253" s="63">
        <v>3309753.55</v>
      </c>
      <c r="U253" s="64">
        <v>244709.57</v>
      </c>
      <c r="V253" s="66">
        <v>3432849.25</v>
      </c>
      <c r="W253" s="63">
        <v>4022255.14</v>
      </c>
      <c r="X253" s="64">
        <v>297944.87</v>
      </c>
      <c r="Y253" s="66">
        <v>4171227.51</v>
      </c>
      <c r="Z253" s="63">
        <v>4301943.25</v>
      </c>
      <c r="AA253" s="67">
        <v>6623.13</v>
      </c>
      <c r="AB253" s="64">
        <v>318662.51</v>
      </c>
      <c r="AC253" s="66">
        <v>4458538.9800000004</v>
      </c>
      <c r="AD253" s="63">
        <v>4469179.5999999996</v>
      </c>
      <c r="AE253" s="67">
        <v>386.06</v>
      </c>
      <c r="AF253" s="64">
        <v>333663.35999999999</v>
      </c>
      <c r="AG253" s="66">
        <v>4636028.26</v>
      </c>
      <c r="AH253" s="63">
        <v>4439363.57</v>
      </c>
      <c r="AI253" s="67">
        <v>780.32</v>
      </c>
      <c r="AJ253" s="63">
        <v>328916.93</v>
      </c>
      <c r="AK253" s="66">
        <v>4607508.7300000004</v>
      </c>
      <c r="AL253" s="63">
        <v>5320775.82</v>
      </c>
      <c r="AM253" s="67">
        <v>456.7</v>
      </c>
      <c r="AN253" s="63">
        <v>394180.42</v>
      </c>
      <c r="AO253" s="66">
        <v>5520619.9699999997</v>
      </c>
      <c r="AP253" s="63">
        <v>6604580.8899999997</v>
      </c>
      <c r="AQ253" s="67">
        <v>634.03</v>
      </c>
      <c r="AR253" s="63">
        <v>489236.64289900003</v>
      </c>
      <c r="AS253" s="66">
        <f t="shared" si="54"/>
        <v>6854049.6831531199</v>
      </c>
      <c r="AT253" s="68"/>
      <c r="AU253" s="69"/>
      <c r="AV253" s="63">
        <v>21</v>
      </c>
      <c r="AW253" s="63">
        <v>21</v>
      </c>
      <c r="AX253" s="63">
        <v>21</v>
      </c>
      <c r="AY253" s="63">
        <v>15</v>
      </c>
      <c r="AZ253" s="63">
        <v>25</v>
      </c>
      <c r="BA253" s="63">
        <v>25</v>
      </c>
      <c r="BB253" s="63"/>
      <c r="BC253" s="63"/>
      <c r="BD253" s="70">
        <f t="shared" si="57"/>
        <v>5215349.12</v>
      </c>
      <c r="BE253" s="71">
        <f t="shared" si="55"/>
        <v>364.94</v>
      </c>
      <c r="BF253" s="72">
        <f t="shared" si="67"/>
        <v>508.08</v>
      </c>
      <c r="BG253" s="65">
        <f t="shared" si="56"/>
        <v>2045613.7399999998</v>
      </c>
      <c r="BH253" s="73">
        <f t="shared" si="59"/>
        <v>5.1380185548473871E-3</v>
      </c>
      <c r="BI253" s="74">
        <f t="shared" si="60"/>
        <v>5.1380185548473897E-3</v>
      </c>
    </row>
    <row r="254" spans="1:61" ht="15.75" customHeight="1" x14ac:dyDescent="0.25">
      <c r="A254" s="59">
        <v>1</v>
      </c>
      <c r="B254" s="60">
        <v>279</v>
      </c>
      <c r="C254" s="60">
        <v>20</v>
      </c>
      <c r="D254" s="61" t="s">
        <v>85</v>
      </c>
      <c r="E254" s="61" t="s">
        <v>331</v>
      </c>
      <c r="F254" s="62">
        <v>11017</v>
      </c>
      <c r="G254" s="63">
        <v>10</v>
      </c>
      <c r="H254" s="63">
        <v>2779603.36</v>
      </c>
      <c r="I254" s="64">
        <v>0</v>
      </c>
      <c r="J254" s="65">
        <v>3057563.69</v>
      </c>
      <c r="K254" s="63">
        <v>2947854.49</v>
      </c>
      <c r="L254" s="64">
        <v>0</v>
      </c>
      <c r="M254" s="65">
        <v>3242639.94</v>
      </c>
      <c r="N254" s="63">
        <v>2502194.25</v>
      </c>
      <c r="O254" s="64">
        <v>0</v>
      </c>
      <c r="P254" s="65">
        <v>2752413.68</v>
      </c>
      <c r="Q254" s="63">
        <v>2637038.04</v>
      </c>
      <c r="R254" s="64">
        <v>0</v>
      </c>
      <c r="S254" s="65">
        <v>2900741.84</v>
      </c>
      <c r="T254" s="63">
        <v>2433273.65</v>
      </c>
      <c r="U254" s="64">
        <v>0</v>
      </c>
      <c r="V254" s="66">
        <v>2676601.0099999998</v>
      </c>
      <c r="W254" s="63">
        <v>2902378.38</v>
      </c>
      <c r="X254" s="64">
        <v>0</v>
      </c>
      <c r="Y254" s="66">
        <v>3192616.22</v>
      </c>
      <c r="Z254" s="63">
        <v>3366918.93</v>
      </c>
      <c r="AA254" s="67">
        <v>6560.29</v>
      </c>
      <c r="AB254" s="64">
        <v>0</v>
      </c>
      <c r="AC254" s="66">
        <v>3697270.48</v>
      </c>
      <c r="AD254" s="63">
        <v>3234804.22</v>
      </c>
      <c r="AE254" s="67">
        <v>138.84</v>
      </c>
      <c r="AF254" s="64">
        <v>0</v>
      </c>
      <c r="AG254" s="66">
        <v>3559007.89</v>
      </c>
      <c r="AH254" s="63">
        <v>2875479.34</v>
      </c>
      <c r="AI254" s="67">
        <v>622.87</v>
      </c>
      <c r="AJ254" s="63">
        <v>0</v>
      </c>
      <c r="AK254" s="66">
        <v>3163218.08</v>
      </c>
      <c r="AL254" s="63">
        <v>3615080.69</v>
      </c>
      <c r="AM254" s="67">
        <v>390.58</v>
      </c>
      <c r="AN254" s="63">
        <v>0</v>
      </c>
      <c r="AO254" s="66">
        <v>3978130.06</v>
      </c>
      <c r="AP254" s="63">
        <v>4880541.42</v>
      </c>
      <c r="AQ254" s="67">
        <v>229.21</v>
      </c>
      <c r="AR254" s="63">
        <v>0</v>
      </c>
      <c r="AS254" s="66">
        <f t="shared" si="54"/>
        <v>5371628.2510000002</v>
      </c>
      <c r="AT254" s="68"/>
      <c r="AU254" s="69"/>
      <c r="AV254" s="63">
        <v>4</v>
      </c>
      <c r="AW254" s="63">
        <v>4</v>
      </c>
      <c r="AX254" s="63">
        <v>4</v>
      </c>
      <c r="AY254" s="63">
        <v>9</v>
      </c>
      <c r="AZ254" s="63">
        <v>15</v>
      </c>
      <c r="BA254" s="63">
        <v>15</v>
      </c>
      <c r="BB254" s="63"/>
      <c r="BC254" s="63"/>
      <c r="BD254" s="70">
        <f t="shared" si="57"/>
        <v>3953850.95</v>
      </c>
      <c r="BE254" s="71">
        <f t="shared" si="55"/>
        <v>358.89</v>
      </c>
      <c r="BF254" s="72">
        <f t="shared" ref="BF254:BF256" si="68">+$BJ$600</f>
        <v>520.02</v>
      </c>
      <c r="BG254" s="65">
        <f t="shared" si="56"/>
        <v>1775169.21</v>
      </c>
      <c r="BH254" s="73">
        <f t="shared" si="59"/>
        <v>4.4587363492062677E-3</v>
      </c>
      <c r="BI254" s="74">
        <f t="shared" si="60"/>
        <v>4.4587363492062703E-3</v>
      </c>
    </row>
    <row r="255" spans="1:61" ht="15.75" customHeight="1" x14ac:dyDescent="0.25">
      <c r="A255" s="59">
        <v>1</v>
      </c>
      <c r="B255" s="60">
        <v>280</v>
      </c>
      <c r="C255" s="60">
        <v>17</v>
      </c>
      <c r="D255" s="61" t="s">
        <v>85</v>
      </c>
      <c r="E255" s="61" t="s">
        <v>332</v>
      </c>
      <c r="F255" s="62">
        <v>878</v>
      </c>
      <c r="G255" s="63">
        <v>10</v>
      </c>
      <c r="H255" s="63">
        <v>140779.79999999999</v>
      </c>
      <c r="I255" s="64">
        <v>0</v>
      </c>
      <c r="J255" s="65">
        <v>154857.78</v>
      </c>
      <c r="K255" s="63">
        <v>178614.28</v>
      </c>
      <c r="L255" s="64">
        <v>0</v>
      </c>
      <c r="M255" s="65">
        <v>196475.71</v>
      </c>
      <c r="N255" s="63">
        <v>144080.81</v>
      </c>
      <c r="O255" s="64">
        <v>0</v>
      </c>
      <c r="P255" s="65">
        <v>158488.89000000001</v>
      </c>
      <c r="Q255" s="63">
        <v>161941.23000000001</v>
      </c>
      <c r="R255" s="64">
        <v>0</v>
      </c>
      <c r="S255" s="65">
        <v>178135.36</v>
      </c>
      <c r="T255" s="63">
        <v>183145.63</v>
      </c>
      <c r="U255" s="64">
        <v>0</v>
      </c>
      <c r="V255" s="66">
        <v>201460.19</v>
      </c>
      <c r="W255" s="63">
        <v>208950.98</v>
      </c>
      <c r="X255" s="64">
        <v>0</v>
      </c>
      <c r="Y255" s="66">
        <v>229846.08</v>
      </c>
      <c r="Z255" s="63">
        <v>200977.96</v>
      </c>
      <c r="AA255" s="67">
        <v>4128.41</v>
      </c>
      <c r="AB255" s="64">
        <v>0</v>
      </c>
      <c r="AC255" s="66">
        <v>251135.34</v>
      </c>
      <c r="AD255" s="63">
        <v>194466.2</v>
      </c>
      <c r="AE255" s="67">
        <v>3360.41</v>
      </c>
      <c r="AF255" s="64">
        <v>0</v>
      </c>
      <c r="AG255" s="66">
        <v>246569.16</v>
      </c>
      <c r="AH255" s="63">
        <v>211588.23</v>
      </c>
      <c r="AI255" s="67">
        <v>5776.2</v>
      </c>
      <c r="AJ255" s="63">
        <v>0</v>
      </c>
      <c r="AK255" s="66">
        <v>272819.67</v>
      </c>
      <c r="AL255" s="63">
        <v>232777.61</v>
      </c>
      <c r="AM255" s="67">
        <v>3785.63</v>
      </c>
      <c r="AN255" s="63">
        <v>0</v>
      </c>
      <c r="AO255" s="66">
        <v>299193.59000000003</v>
      </c>
      <c r="AP255" s="63">
        <v>323633.59999999998</v>
      </c>
      <c r="AQ255" s="67">
        <v>3946.03</v>
      </c>
      <c r="AR255" s="63">
        <v>0</v>
      </c>
      <c r="AS255" s="66">
        <f t="shared" si="54"/>
        <v>411659.03899999993</v>
      </c>
      <c r="AT255" s="68"/>
      <c r="AU255" s="69"/>
      <c r="AV255" s="63">
        <v>158</v>
      </c>
      <c r="AW255" s="63">
        <v>166</v>
      </c>
      <c r="AX255" s="63">
        <v>212</v>
      </c>
      <c r="AY255" s="63">
        <v>216</v>
      </c>
      <c r="AZ255" s="63">
        <v>274</v>
      </c>
      <c r="BA255" s="63">
        <v>274</v>
      </c>
      <c r="BB255" s="63"/>
      <c r="BC255" s="63"/>
      <c r="BD255" s="70">
        <f t="shared" si="57"/>
        <v>296275.36</v>
      </c>
      <c r="BE255" s="71">
        <f t="shared" si="55"/>
        <v>337.44</v>
      </c>
      <c r="BF255" s="72">
        <f t="shared" si="68"/>
        <v>520.02</v>
      </c>
      <c r="BG255" s="65">
        <f t="shared" si="56"/>
        <v>160305.24</v>
      </c>
      <c r="BH255" s="73">
        <f t="shared" si="59"/>
        <v>4.0264263064602979E-4</v>
      </c>
      <c r="BI255" s="74">
        <f t="shared" si="60"/>
        <v>4.0264263064603001E-4</v>
      </c>
    </row>
    <row r="256" spans="1:61" ht="15.75" customHeight="1" x14ac:dyDescent="0.25">
      <c r="A256" s="59">
        <v>1</v>
      </c>
      <c r="B256" s="60">
        <v>281</v>
      </c>
      <c r="C256" s="60">
        <v>4</v>
      </c>
      <c r="D256" s="61" t="s">
        <v>85</v>
      </c>
      <c r="E256" s="61" t="s">
        <v>333</v>
      </c>
      <c r="F256" s="62">
        <v>2439</v>
      </c>
      <c r="G256" s="63">
        <v>10</v>
      </c>
      <c r="H256" s="63">
        <v>388177.33</v>
      </c>
      <c r="I256" s="64">
        <v>0</v>
      </c>
      <c r="J256" s="65">
        <v>426995.07</v>
      </c>
      <c r="K256" s="63">
        <v>413293.61</v>
      </c>
      <c r="L256" s="64">
        <v>0</v>
      </c>
      <c r="M256" s="65">
        <v>454622.97</v>
      </c>
      <c r="N256" s="63">
        <v>296347.40000000002</v>
      </c>
      <c r="O256" s="64">
        <v>0</v>
      </c>
      <c r="P256" s="65">
        <v>325982.14</v>
      </c>
      <c r="Q256" s="63">
        <v>321267.8</v>
      </c>
      <c r="R256" s="64">
        <v>0</v>
      </c>
      <c r="S256" s="65">
        <v>353394.58</v>
      </c>
      <c r="T256" s="63">
        <v>289012.84000000003</v>
      </c>
      <c r="U256" s="64">
        <v>0</v>
      </c>
      <c r="V256" s="66">
        <v>317914.12</v>
      </c>
      <c r="W256" s="63">
        <v>441894.05</v>
      </c>
      <c r="X256" s="64">
        <v>0</v>
      </c>
      <c r="Y256" s="66">
        <v>486083.46</v>
      </c>
      <c r="Z256" s="63">
        <v>505363.57</v>
      </c>
      <c r="AA256" s="67">
        <v>1617.71</v>
      </c>
      <c r="AB256" s="64">
        <v>0</v>
      </c>
      <c r="AC256" s="66">
        <v>562661.16</v>
      </c>
      <c r="AD256" s="63">
        <v>520828.77</v>
      </c>
      <c r="AE256" s="67">
        <v>989.18</v>
      </c>
      <c r="AF256" s="64">
        <v>0</v>
      </c>
      <c r="AG256" s="66">
        <v>580583.26</v>
      </c>
      <c r="AH256" s="63">
        <v>472481.33</v>
      </c>
      <c r="AI256" s="67">
        <v>2140.17</v>
      </c>
      <c r="AJ256" s="63">
        <v>0</v>
      </c>
      <c r="AK256" s="66">
        <v>529857.85</v>
      </c>
      <c r="AL256" s="63">
        <v>617022.57999999996</v>
      </c>
      <c r="AM256" s="67">
        <v>1443.69</v>
      </c>
      <c r="AN256" s="63">
        <v>0</v>
      </c>
      <c r="AO256" s="66">
        <v>687867.42</v>
      </c>
      <c r="AP256" s="63">
        <v>878899.76</v>
      </c>
      <c r="AQ256" s="67">
        <v>1719.37</v>
      </c>
      <c r="AR256" s="63">
        <v>0</v>
      </c>
      <c r="AS256" s="66">
        <f t="shared" si="54"/>
        <v>978475.68500000006</v>
      </c>
      <c r="AT256" s="68"/>
      <c r="AU256" s="69"/>
      <c r="AV256" s="63">
        <v>39</v>
      </c>
      <c r="AW256" s="63">
        <v>40</v>
      </c>
      <c r="AX256" s="63">
        <v>57</v>
      </c>
      <c r="AY256" s="63">
        <v>49</v>
      </c>
      <c r="AZ256" s="63">
        <v>62</v>
      </c>
      <c r="BA256" s="63">
        <v>62</v>
      </c>
      <c r="BB256" s="63"/>
      <c r="BC256" s="63"/>
      <c r="BD256" s="70">
        <f t="shared" si="57"/>
        <v>667889.07999999996</v>
      </c>
      <c r="BE256" s="71">
        <f t="shared" si="55"/>
        <v>273.83999999999997</v>
      </c>
      <c r="BF256" s="72">
        <f t="shared" si="68"/>
        <v>520.02</v>
      </c>
      <c r="BG256" s="65">
        <f t="shared" si="56"/>
        <v>600433.02</v>
      </c>
      <c r="BH256" s="73">
        <f t="shared" si="59"/>
        <v>1.5081224462752448E-3</v>
      </c>
      <c r="BI256" s="74">
        <f t="shared" si="60"/>
        <v>1.50812244627524E-3</v>
      </c>
    </row>
    <row r="257" spans="1:61" ht="15.75" customHeight="1" x14ac:dyDescent="0.25">
      <c r="A257" s="59">
        <v>1</v>
      </c>
      <c r="B257" s="60">
        <v>282</v>
      </c>
      <c r="C257" s="60">
        <v>13</v>
      </c>
      <c r="D257" s="61" t="s">
        <v>89</v>
      </c>
      <c r="E257" s="61" t="s">
        <v>334</v>
      </c>
      <c r="F257" s="62">
        <v>2705</v>
      </c>
      <c r="G257" s="63">
        <v>12</v>
      </c>
      <c r="H257" s="63">
        <v>473483.68</v>
      </c>
      <c r="I257" s="64">
        <v>0</v>
      </c>
      <c r="J257" s="65">
        <v>530301.72</v>
      </c>
      <c r="K257" s="63">
        <v>600699.85</v>
      </c>
      <c r="L257" s="64">
        <v>0</v>
      </c>
      <c r="M257" s="65">
        <v>672783.83</v>
      </c>
      <c r="N257" s="63">
        <v>532192.46</v>
      </c>
      <c r="O257" s="64">
        <v>0</v>
      </c>
      <c r="P257" s="65">
        <v>596055.56000000006</v>
      </c>
      <c r="Q257" s="63">
        <v>557962.06000000006</v>
      </c>
      <c r="R257" s="64">
        <v>0</v>
      </c>
      <c r="S257" s="65">
        <v>624917.51</v>
      </c>
      <c r="T257" s="63">
        <v>592931.85</v>
      </c>
      <c r="U257" s="64">
        <v>0</v>
      </c>
      <c r="V257" s="66">
        <v>664083.67000000004</v>
      </c>
      <c r="W257" s="63">
        <v>688573.33</v>
      </c>
      <c r="X257" s="64">
        <v>0</v>
      </c>
      <c r="Y257" s="66">
        <v>771202.12</v>
      </c>
      <c r="Z257" s="63">
        <v>885562.04</v>
      </c>
      <c r="AA257" s="67">
        <v>88031.53</v>
      </c>
      <c r="AB257" s="64">
        <v>0</v>
      </c>
      <c r="AC257" s="66">
        <v>1619461.53</v>
      </c>
      <c r="AD257" s="63">
        <v>727384.69</v>
      </c>
      <c r="AE257" s="67">
        <v>94869.52</v>
      </c>
      <c r="AF257" s="64">
        <v>0</v>
      </c>
      <c r="AG257" s="66">
        <v>1462070.19</v>
      </c>
      <c r="AH257" s="63">
        <v>885465.09</v>
      </c>
      <c r="AI257" s="67">
        <v>134455.88</v>
      </c>
      <c r="AJ257" s="63">
        <v>0</v>
      </c>
      <c r="AK257" s="66">
        <v>1687763.8</v>
      </c>
      <c r="AL257" s="63">
        <v>1462976.93</v>
      </c>
      <c r="AM257" s="67">
        <v>148004.14000000001</v>
      </c>
      <c r="AN257" s="63">
        <v>0</v>
      </c>
      <c r="AO257" s="66">
        <v>2317173.27</v>
      </c>
      <c r="AP257" s="63">
        <v>1731496.4</v>
      </c>
      <c r="AQ257" s="67">
        <v>154149.99</v>
      </c>
      <c r="AR257" s="63">
        <v>0</v>
      </c>
      <c r="AS257" s="66">
        <f t="shared" si="54"/>
        <v>2700201.6944000004</v>
      </c>
      <c r="AT257" s="68"/>
      <c r="AU257" s="69"/>
      <c r="AV257" s="63">
        <v>3257</v>
      </c>
      <c r="AW257" s="63">
        <v>3380</v>
      </c>
      <c r="AX257" s="63">
        <v>3797</v>
      </c>
      <c r="AY257" s="63">
        <v>3787</v>
      </c>
      <c r="AZ257" s="63">
        <v>4187</v>
      </c>
      <c r="BA257" s="63">
        <v>4170</v>
      </c>
      <c r="BB257" s="63"/>
      <c r="BC257" s="63"/>
      <c r="BD257" s="70">
        <f t="shared" si="57"/>
        <v>1957334.1</v>
      </c>
      <c r="BE257" s="71">
        <f t="shared" si="55"/>
        <v>723.6</v>
      </c>
      <c r="BF257" s="72">
        <f>+$BJ$601</f>
        <v>508.08</v>
      </c>
      <c r="BG257" s="65">
        <f t="shared" si="56"/>
        <v>0</v>
      </c>
      <c r="BH257" s="73">
        <f t="shared" si="59"/>
        <v>0</v>
      </c>
      <c r="BI257" s="74">
        <f t="shared" si="60"/>
        <v>0</v>
      </c>
    </row>
    <row r="258" spans="1:61" ht="15.75" customHeight="1" x14ac:dyDescent="0.25">
      <c r="A258" s="59">
        <v>1</v>
      </c>
      <c r="B258" s="60">
        <v>283</v>
      </c>
      <c r="C258" s="60">
        <v>10</v>
      </c>
      <c r="D258" s="61" t="s">
        <v>85</v>
      </c>
      <c r="E258" s="61" t="s">
        <v>335</v>
      </c>
      <c r="F258" s="62">
        <v>1275</v>
      </c>
      <c r="G258" s="63">
        <v>10</v>
      </c>
      <c r="H258" s="63">
        <v>155577.22</v>
      </c>
      <c r="I258" s="64">
        <v>0</v>
      </c>
      <c r="J258" s="65">
        <v>171134.94</v>
      </c>
      <c r="K258" s="63">
        <v>135194.5</v>
      </c>
      <c r="L258" s="64">
        <v>0</v>
      </c>
      <c r="M258" s="65">
        <v>148713.95000000001</v>
      </c>
      <c r="N258" s="63">
        <v>51424.17</v>
      </c>
      <c r="O258" s="64">
        <v>0</v>
      </c>
      <c r="P258" s="65">
        <v>56566.59</v>
      </c>
      <c r="Q258" s="63">
        <v>68508.62</v>
      </c>
      <c r="R258" s="64">
        <v>0</v>
      </c>
      <c r="S258" s="65">
        <v>75359.48</v>
      </c>
      <c r="T258" s="63">
        <v>58507.92</v>
      </c>
      <c r="U258" s="64">
        <v>0</v>
      </c>
      <c r="V258" s="66">
        <v>64358.71</v>
      </c>
      <c r="W258" s="63">
        <v>143852.54999999999</v>
      </c>
      <c r="X258" s="64">
        <v>0</v>
      </c>
      <c r="Y258" s="66">
        <v>158237.79999999999</v>
      </c>
      <c r="Z258" s="63">
        <v>131860.01999999999</v>
      </c>
      <c r="AA258" s="67">
        <v>0</v>
      </c>
      <c r="AB258" s="64">
        <v>0</v>
      </c>
      <c r="AC258" s="66">
        <v>145046.01999999999</v>
      </c>
      <c r="AD258" s="63">
        <v>117800.44</v>
      </c>
      <c r="AE258" s="67">
        <v>0</v>
      </c>
      <c r="AF258" s="64">
        <v>0</v>
      </c>
      <c r="AG258" s="66">
        <v>129580.48</v>
      </c>
      <c r="AH258" s="63">
        <v>117768.71</v>
      </c>
      <c r="AI258" s="67">
        <v>0</v>
      </c>
      <c r="AJ258" s="63">
        <v>0</v>
      </c>
      <c r="AK258" s="66">
        <v>129545.58</v>
      </c>
      <c r="AL258" s="63">
        <v>175291.25</v>
      </c>
      <c r="AM258" s="67">
        <v>0</v>
      </c>
      <c r="AN258" s="63">
        <v>0</v>
      </c>
      <c r="AO258" s="66">
        <v>192820.37</v>
      </c>
      <c r="AP258" s="63">
        <v>270607.24</v>
      </c>
      <c r="AQ258" s="67">
        <v>0</v>
      </c>
      <c r="AR258" s="63">
        <v>0</v>
      </c>
      <c r="AS258" s="66">
        <f t="shared" si="54"/>
        <v>297667.96400000004</v>
      </c>
      <c r="AT258" s="68"/>
      <c r="AU258" s="69"/>
      <c r="AV258" s="63">
        <v>0</v>
      </c>
      <c r="AW258" s="63">
        <v>0</v>
      </c>
      <c r="AX258" s="63">
        <v>0</v>
      </c>
      <c r="AY258" s="63">
        <v>0</v>
      </c>
      <c r="AZ258" s="63">
        <v>0</v>
      </c>
      <c r="BA258" s="63">
        <v>0</v>
      </c>
      <c r="BB258" s="63"/>
      <c r="BC258" s="63"/>
      <c r="BD258" s="70">
        <f t="shared" si="57"/>
        <v>178932.08</v>
      </c>
      <c r="BE258" s="71">
        <f t="shared" si="55"/>
        <v>140.34</v>
      </c>
      <c r="BF258" s="72">
        <f>+$BJ$600</f>
        <v>520.02</v>
      </c>
      <c r="BG258" s="65">
        <f t="shared" si="56"/>
        <v>484091.99999999994</v>
      </c>
      <c r="BH258" s="73">
        <f t="shared" si="59"/>
        <v>1.2159058328642149E-3</v>
      </c>
      <c r="BI258" s="74">
        <f t="shared" si="60"/>
        <v>1.2159058328642101E-3</v>
      </c>
    </row>
    <row r="259" spans="1:61" ht="15.75" customHeight="1" x14ac:dyDescent="0.25">
      <c r="A259" s="59">
        <v>1</v>
      </c>
      <c r="B259" s="60">
        <v>284</v>
      </c>
      <c r="C259" s="60">
        <v>12</v>
      </c>
      <c r="D259" s="61" t="s">
        <v>89</v>
      </c>
      <c r="E259" s="61" t="s">
        <v>336</v>
      </c>
      <c r="F259" s="62">
        <v>11690</v>
      </c>
      <c r="G259" s="63">
        <v>12</v>
      </c>
      <c r="H259" s="63">
        <v>2831764.67</v>
      </c>
      <c r="I259" s="64">
        <v>300368.56</v>
      </c>
      <c r="J259" s="65">
        <v>2835163.65</v>
      </c>
      <c r="K259" s="63">
        <v>2805625.13</v>
      </c>
      <c r="L259" s="64">
        <v>297595.90999999997</v>
      </c>
      <c r="M259" s="65">
        <v>2808992.72</v>
      </c>
      <c r="N259" s="63">
        <v>2100054.81</v>
      </c>
      <c r="O259" s="64">
        <v>222755.98</v>
      </c>
      <c r="P259" s="65">
        <v>2102574.69</v>
      </c>
      <c r="Q259" s="63">
        <v>2266631.13</v>
      </c>
      <c r="R259" s="64">
        <v>242830.35</v>
      </c>
      <c r="S259" s="65">
        <v>2266656.87</v>
      </c>
      <c r="T259" s="63">
        <v>2097730.67</v>
      </c>
      <c r="U259" s="64">
        <v>225551.12</v>
      </c>
      <c r="V259" s="66">
        <v>2096841.1</v>
      </c>
      <c r="W259" s="63">
        <v>2887616.9</v>
      </c>
      <c r="X259" s="64">
        <v>309388.11</v>
      </c>
      <c r="Y259" s="66">
        <v>2887616.25</v>
      </c>
      <c r="Z259" s="63">
        <v>3273661.58</v>
      </c>
      <c r="AA259" s="67">
        <v>4354.58</v>
      </c>
      <c r="AB259" s="64">
        <v>350750.1</v>
      </c>
      <c r="AC259" s="66">
        <v>3270567.52</v>
      </c>
      <c r="AD259" s="63">
        <v>3285306.74</v>
      </c>
      <c r="AE259" s="67">
        <v>4524.99</v>
      </c>
      <c r="AF259" s="64">
        <v>351995.48</v>
      </c>
      <c r="AG259" s="66">
        <v>3282024.42</v>
      </c>
      <c r="AH259" s="63">
        <v>3104343.43</v>
      </c>
      <c r="AI259" s="67">
        <v>1976.83</v>
      </c>
      <c r="AJ259" s="63">
        <v>332608.28999999998</v>
      </c>
      <c r="AK259" s="66">
        <v>3108372.59</v>
      </c>
      <c r="AL259" s="63">
        <v>3746761.52</v>
      </c>
      <c r="AM259" s="67">
        <v>362.76</v>
      </c>
      <c r="AN259" s="63">
        <v>401438.8</v>
      </c>
      <c r="AO259" s="66">
        <v>3752598.43</v>
      </c>
      <c r="AP259" s="63">
        <v>5091911.5</v>
      </c>
      <c r="AQ259" s="67">
        <v>703.87</v>
      </c>
      <c r="AR259" s="63">
        <v>545562.16016099998</v>
      </c>
      <c r="AS259" s="66">
        <f t="shared" si="54"/>
        <v>5101602.4974196805</v>
      </c>
      <c r="AT259" s="68"/>
      <c r="AU259" s="69"/>
      <c r="AV259" s="63">
        <v>8</v>
      </c>
      <c r="AW259" s="63">
        <v>8</v>
      </c>
      <c r="AX259" s="63">
        <v>28</v>
      </c>
      <c r="AY259" s="63">
        <v>28</v>
      </c>
      <c r="AZ259" s="63">
        <v>47</v>
      </c>
      <c r="BA259" s="63">
        <v>47</v>
      </c>
      <c r="BB259" s="63"/>
      <c r="BC259" s="63"/>
      <c r="BD259" s="70">
        <f t="shared" si="57"/>
        <v>3703033.09</v>
      </c>
      <c r="BE259" s="71">
        <f t="shared" si="55"/>
        <v>316.77</v>
      </c>
      <c r="BF259" s="72">
        <f>+$BJ$601</f>
        <v>508.08</v>
      </c>
      <c r="BG259" s="65">
        <f t="shared" si="56"/>
        <v>2236413.9</v>
      </c>
      <c r="BH259" s="73">
        <f t="shared" si="59"/>
        <v>5.6172560292436294E-3</v>
      </c>
      <c r="BI259" s="74">
        <f t="shared" si="60"/>
        <v>5.6172560292436302E-3</v>
      </c>
    </row>
    <row r="260" spans="1:61" ht="15.75" customHeight="1" x14ac:dyDescent="0.25">
      <c r="A260" s="59">
        <v>1</v>
      </c>
      <c r="B260" s="60">
        <v>285</v>
      </c>
      <c r="C260" s="60">
        <v>12</v>
      </c>
      <c r="D260" s="61" t="s">
        <v>85</v>
      </c>
      <c r="E260" s="61" t="s">
        <v>337</v>
      </c>
      <c r="F260" s="62">
        <v>3393</v>
      </c>
      <c r="G260" s="63">
        <v>10</v>
      </c>
      <c r="H260" s="63">
        <v>504369.8</v>
      </c>
      <c r="I260" s="64">
        <v>45393.38</v>
      </c>
      <c r="J260" s="65">
        <v>504874.06</v>
      </c>
      <c r="K260" s="63">
        <v>475758.92</v>
      </c>
      <c r="L260" s="64">
        <v>42818.39</v>
      </c>
      <c r="M260" s="65">
        <v>476234.57</v>
      </c>
      <c r="N260" s="63">
        <v>340730.54</v>
      </c>
      <c r="O260" s="64">
        <v>30665.85</v>
      </c>
      <c r="P260" s="65">
        <v>341071.17</v>
      </c>
      <c r="Q260" s="63">
        <v>416468.24</v>
      </c>
      <c r="R260" s="64">
        <v>37863.550000000003</v>
      </c>
      <c r="S260" s="65">
        <v>416465.15</v>
      </c>
      <c r="T260" s="63">
        <v>310156.76</v>
      </c>
      <c r="U260" s="64">
        <v>28429.77</v>
      </c>
      <c r="V260" s="66">
        <v>309899.69</v>
      </c>
      <c r="W260" s="63">
        <v>502927.74</v>
      </c>
      <c r="X260" s="64">
        <v>45720.76</v>
      </c>
      <c r="Y260" s="66">
        <v>502927.68</v>
      </c>
      <c r="Z260" s="63">
        <v>550023.28</v>
      </c>
      <c r="AA260" s="67">
        <v>432.98</v>
      </c>
      <c r="AB260" s="64">
        <v>50002.16</v>
      </c>
      <c r="AC260" s="66">
        <v>553707.81000000006</v>
      </c>
      <c r="AD260" s="63">
        <v>459846.42</v>
      </c>
      <c r="AE260" s="67">
        <v>429.96</v>
      </c>
      <c r="AF260" s="64">
        <v>41821.39</v>
      </c>
      <c r="AG260" s="66">
        <v>464172.41</v>
      </c>
      <c r="AH260" s="63">
        <v>516249.66</v>
      </c>
      <c r="AI260" s="67">
        <v>524.29</v>
      </c>
      <c r="AJ260" s="63">
        <v>46922.66</v>
      </c>
      <c r="AK260" s="66">
        <v>520500.82</v>
      </c>
      <c r="AL260" s="63">
        <v>565021.38</v>
      </c>
      <c r="AM260" s="67">
        <v>323.91000000000003</v>
      </c>
      <c r="AN260" s="63">
        <v>51365.74</v>
      </c>
      <c r="AO260" s="66">
        <v>568606.77</v>
      </c>
      <c r="AP260" s="63">
        <v>784265.36</v>
      </c>
      <c r="AQ260" s="67">
        <v>439.38</v>
      </c>
      <c r="AR260" s="63">
        <v>71297.175768999994</v>
      </c>
      <c r="AS260" s="66">
        <f t="shared" si="54"/>
        <v>786190.55265410012</v>
      </c>
      <c r="AT260" s="68"/>
      <c r="AU260" s="69"/>
      <c r="AV260" s="63">
        <v>19</v>
      </c>
      <c r="AW260" s="63">
        <v>22</v>
      </c>
      <c r="AX260" s="63">
        <v>22</v>
      </c>
      <c r="AY260" s="63">
        <v>18</v>
      </c>
      <c r="AZ260" s="63">
        <v>11</v>
      </c>
      <c r="BA260" s="63">
        <v>11</v>
      </c>
      <c r="BB260" s="63"/>
      <c r="BC260" s="63"/>
      <c r="BD260" s="70">
        <f t="shared" si="57"/>
        <v>578635.67000000004</v>
      </c>
      <c r="BE260" s="71">
        <f t="shared" si="55"/>
        <v>170.54</v>
      </c>
      <c r="BF260" s="72">
        <f t="shared" ref="BF260:BF261" si="69">+$BJ$600</f>
        <v>520.02</v>
      </c>
      <c r="BG260" s="65">
        <f t="shared" si="56"/>
        <v>1185785.6400000001</v>
      </c>
      <c r="BH260" s="73">
        <f t="shared" si="59"/>
        <v>2.9783670794035562E-3</v>
      </c>
      <c r="BI260" s="74">
        <f t="shared" si="60"/>
        <v>2.9783670794035601E-3</v>
      </c>
    </row>
    <row r="261" spans="1:61" ht="15.75" customHeight="1" x14ac:dyDescent="0.25">
      <c r="A261" s="59">
        <v>1</v>
      </c>
      <c r="B261" s="60">
        <v>287</v>
      </c>
      <c r="C261" s="60">
        <v>7</v>
      </c>
      <c r="D261" s="61" t="s">
        <v>85</v>
      </c>
      <c r="E261" s="61" t="s">
        <v>338</v>
      </c>
      <c r="F261" s="62">
        <v>2756</v>
      </c>
      <c r="G261" s="63">
        <v>10</v>
      </c>
      <c r="H261" s="63">
        <v>309570.52</v>
      </c>
      <c r="I261" s="64">
        <v>0</v>
      </c>
      <c r="J261" s="65">
        <v>340527.57</v>
      </c>
      <c r="K261" s="63">
        <v>280847.40000000002</v>
      </c>
      <c r="L261" s="64">
        <v>0</v>
      </c>
      <c r="M261" s="65">
        <v>308932.13</v>
      </c>
      <c r="N261" s="63">
        <v>183798.75</v>
      </c>
      <c r="O261" s="64">
        <v>0</v>
      </c>
      <c r="P261" s="65">
        <v>202178.62</v>
      </c>
      <c r="Q261" s="63">
        <v>206301.67</v>
      </c>
      <c r="R261" s="64">
        <v>0</v>
      </c>
      <c r="S261" s="65">
        <v>226931.84</v>
      </c>
      <c r="T261" s="63">
        <v>169227.24</v>
      </c>
      <c r="U261" s="64">
        <v>0</v>
      </c>
      <c r="V261" s="66">
        <v>186149.96</v>
      </c>
      <c r="W261" s="63">
        <v>266743.78999999998</v>
      </c>
      <c r="X261" s="64">
        <v>0</v>
      </c>
      <c r="Y261" s="66">
        <v>293418.17</v>
      </c>
      <c r="Z261" s="63">
        <v>324824.90000000002</v>
      </c>
      <c r="AA261" s="67">
        <v>375.49</v>
      </c>
      <c r="AB261" s="64">
        <v>0</v>
      </c>
      <c r="AC261" s="66">
        <v>357307.39</v>
      </c>
      <c r="AD261" s="63">
        <v>252623.97</v>
      </c>
      <c r="AE261" s="67">
        <v>0</v>
      </c>
      <c r="AF261" s="64">
        <v>0</v>
      </c>
      <c r="AG261" s="66">
        <v>277886.37</v>
      </c>
      <c r="AH261" s="63">
        <v>345382.72</v>
      </c>
      <c r="AI261" s="67">
        <v>126.56</v>
      </c>
      <c r="AJ261" s="63">
        <v>0</v>
      </c>
      <c r="AK261" s="66">
        <v>379920.99</v>
      </c>
      <c r="AL261" s="63">
        <v>317854.48</v>
      </c>
      <c r="AM261" s="67">
        <v>0</v>
      </c>
      <c r="AN261" s="63">
        <v>0</v>
      </c>
      <c r="AO261" s="66">
        <v>349639.93</v>
      </c>
      <c r="AP261" s="63">
        <v>500687.7</v>
      </c>
      <c r="AQ261" s="67">
        <v>0</v>
      </c>
      <c r="AR261" s="63">
        <v>0</v>
      </c>
      <c r="AS261" s="66">
        <f t="shared" si="54"/>
        <v>550756.47000000009</v>
      </c>
      <c r="AT261" s="68"/>
      <c r="AU261" s="69"/>
      <c r="AV261" s="63">
        <v>0</v>
      </c>
      <c r="AW261" s="63">
        <v>0</v>
      </c>
      <c r="AX261" s="63">
        <v>0</v>
      </c>
      <c r="AY261" s="63">
        <v>0</v>
      </c>
      <c r="AZ261" s="63">
        <v>0</v>
      </c>
      <c r="BA261" s="63">
        <v>0</v>
      </c>
      <c r="BB261" s="63"/>
      <c r="BC261" s="63"/>
      <c r="BD261" s="70">
        <f t="shared" si="57"/>
        <v>383102.23</v>
      </c>
      <c r="BE261" s="71">
        <f t="shared" si="55"/>
        <v>139.01</v>
      </c>
      <c r="BF261" s="72">
        <f t="shared" si="69"/>
        <v>520.02</v>
      </c>
      <c r="BG261" s="65">
        <f t="shared" si="56"/>
        <v>1050063.56</v>
      </c>
      <c r="BH261" s="73">
        <f t="shared" si="59"/>
        <v>2.6374705789026934E-3</v>
      </c>
      <c r="BI261" s="74">
        <f t="shared" si="60"/>
        <v>2.6374705789026899E-3</v>
      </c>
    </row>
    <row r="262" spans="1:61" ht="15.75" customHeight="1" x14ac:dyDescent="0.25">
      <c r="A262" s="59">
        <v>1</v>
      </c>
      <c r="B262" s="60">
        <v>288</v>
      </c>
      <c r="C262" s="60">
        <v>9</v>
      </c>
      <c r="D262" s="61" t="s">
        <v>89</v>
      </c>
      <c r="E262" s="61" t="s">
        <v>339</v>
      </c>
      <c r="F262" s="62">
        <v>3680</v>
      </c>
      <c r="G262" s="63">
        <v>12</v>
      </c>
      <c r="H262" s="63">
        <v>955914.76</v>
      </c>
      <c r="I262" s="64">
        <v>0</v>
      </c>
      <c r="J262" s="65">
        <v>1070624.53</v>
      </c>
      <c r="K262" s="63">
        <v>1179792.17</v>
      </c>
      <c r="L262" s="64">
        <v>0</v>
      </c>
      <c r="M262" s="65">
        <v>1321367.23</v>
      </c>
      <c r="N262" s="63">
        <v>1056192.45</v>
      </c>
      <c r="O262" s="64">
        <v>0</v>
      </c>
      <c r="P262" s="65">
        <v>1182935.54</v>
      </c>
      <c r="Q262" s="63">
        <v>1233166.03</v>
      </c>
      <c r="R262" s="64">
        <v>0</v>
      </c>
      <c r="S262" s="65">
        <v>1381145.96</v>
      </c>
      <c r="T262" s="63">
        <v>1098080.45</v>
      </c>
      <c r="U262" s="64">
        <v>0</v>
      </c>
      <c r="V262" s="66">
        <v>1229850.1000000001</v>
      </c>
      <c r="W262" s="63">
        <v>1224307.2</v>
      </c>
      <c r="X262" s="64">
        <v>0</v>
      </c>
      <c r="Y262" s="66">
        <v>1371224.06</v>
      </c>
      <c r="Z262" s="63">
        <v>1585087.84</v>
      </c>
      <c r="AA262" s="67">
        <v>361563.54</v>
      </c>
      <c r="AB262" s="64">
        <v>0</v>
      </c>
      <c r="AC262" s="66">
        <v>4199445.3600000003</v>
      </c>
      <c r="AD262" s="63">
        <v>1344455.51</v>
      </c>
      <c r="AE262" s="67">
        <v>381853</v>
      </c>
      <c r="AF262" s="64">
        <v>0</v>
      </c>
      <c r="AG262" s="66">
        <v>3929510.39</v>
      </c>
      <c r="AH262" s="63">
        <v>1448507.5</v>
      </c>
      <c r="AI262" s="67">
        <v>532397.61</v>
      </c>
      <c r="AJ262" s="63">
        <v>0</v>
      </c>
      <c r="AK262" s="66">
        <v>4008547.55</v>
      </c>
      <c r="AL262" s="63">
        <v>2028538.43</v>
      </c>
      <c r="AM262" s="67">
        <v>528048.27</v>
      </c>
      <c r="AN262" s="63">
        <v>0</v>
      </c>
      <c r="AO262" s="66">
        <v>4700736.12</v>
      </c>
      <c r="AP262" s="63">
        <v>2796677.37</v>
      </c>
      <c r="AQ262" s="67">
        <v>493792.93</v>
      </c>
      <c r="AR262" s="63">
        <v>0</v>
      </c>
      <c r="AS262" s="66">
        <f t="shared" si="54"/>
        <v>5732243.6864000009</v>
      </c>
      <c r="AT262" s="68"/>
      <c r="AU262" s="69"/>
      <c r="AV262" s="63">
        <v>12688</v>
      </c>
      <c r="AW262" s="63">
        <v>12788</v>
      </c>
      <c r="AX262" s="63">
        <v>13376</v>
      </c>
      <c r="AY262" s="63">
        <v>13545</v>
      </c>
      <c r="AZ262" s="63">
        <v>14141</v>
      </c>
      <c r="BA262" s="63">
        <v>14149</v>
      </c>
      <c r="BB262" s="63"/>
      <c r="BC262" s="63"/>
      <c r="BD262" s="70">
        <f t="shared" si="57"/>
        <v>4514096.62</v>
      </c>
      <c r="BE262" s="71">
        <f t="shared" si="55"/>
        <v>1226.6600000000001</v>
      </c>
      <c r="BF262" s="72">
        <f t="shared" ref="BF262:BF265" si="70">+$BJ$601</f>
        <v>508.08</v>
      </c>
      <c r="BG262" s="65">
        <f t="shared" si="56"/>
        <v>0</v>
      </c>
      <c r="BH262" s="73">
        <f t="shared" si="59"/>
        <v>0</v>
      </c>
      <c r="BI262" s="74">
        <f t="shared" si="60"/>
        <v>0</v>
      </c>
    </row>
    <row r="263" spans="1:61" ht="15.75" customHeight="1" x14ac:dyDescent="0.25">
      <c r="A263" s="59">
        <v>1</v>
      </c>
      <c r="B263" s="60">
        <v>289</v>
      </c>
      <c r="C263" s="60">
        <v>5</v>
      </c>
      <c r="D263" s="61" t="s">
        <v>89</v>
      </c>
      <c r="E263" s="61" t="s">
        <v>340</v>
      </c>
      <c r="F263" s="62">
        <v>11795</v>
      </c>
      <c r="G263" s="63">
        <v>12</v>
      </c>
      <c r="H263" s="63">
        <v>2652709.27</v>
      </c>
      <c r="I263" s="64">
        <v>238744.02</v>
      </c>
      <c r="J263" s="65">
        <v>2703641.08</v>
      </c>
      <c r="K263" s="63">
        <v>2760705.33</v>
      </c>
      <c r="L263" s="64">
        <v>248463.67</v>
      </c>
      <c r="M263" s="65">
        <v>2813710.66</v>
      </c>
      <c r="N263" s="63">
        <v>2522424.5699999998</v>
      </c>
      <c r="O263" s="64">
        <v>227018.07</v>
      </c>
      <c r="P263" s="65">
        <v>2570855.27</v>
      </c>
      <c r="Q263" s="63">
        <v>2604376.9300000002</v>
      </c>
      <c r="R263" s="64">
        <v>235694.38</v>
      </c>
      <c r="S263" s="65">
        <v>2652924.46</v>
      </c>
      <c r="T263" s="63">
        <v>2649162.48</v>
      </c>
      <c r="U263" s="64">
        <v>239910.76</v>
      </c>
      <c r="V263" s="66">
        <v>2698361.93</v>
      </c>
      <c r="W263" s="63">
        <v>3099081.26</v>
      </c>
      <c r="X263" s="64">
        <v>281734.62</v>
      </c>
      <c r="Y263" s="66">
        <v>3155428.24</v>
      </c>
      <c r="Z263" s="63">
        <v>3579203.93</v>
      </c>
      <c r="AA263" s="67">
        <v>4980.96</v>
      </c>
      <c r="AB263" s="64">
        <v>325382.12</v>
      </c>
      <c r="AC263" s="66">
        <v>3642046.37</v>
      </c>
      <c r="AD263" s="63">
        <v>3461125.95</v>
      </c>
      <c r="AE263" s="67">
        <v>1063.71</v>
      </c>
      <c r="AF263" s="64">
        <v>309766.90999999997</v>
      </c>
      <c r="AG263" s="66">
        <v>3532567.29</v>
      </c>
      <c r="AH263" s="63">
        <v>3214691.66</v>
      </c>
      <c r="AI263" s="67">
        <v>2169.5100000000002</v>
      </c>
      <c r="AJ263" s="63">
        <v>292245.51</v>
      </c>
      <c r="AK263" s="66">
        <v>3279182.85</v>
      </c>
      <c r="AL263" s="63">
        <v>4158678.88</v>
      </c>
      <c r="AM263" s="67">
        <v>932.09</v>
      </c>
      <c r="AN263" s="63">
        <v>381058.22</v>
      </c>
      <c r="AO263" s="66">
        <v>4238364.21</v>
      </c>
      <c r="AP263" s="63">
        <v>5623566.2699999996</v>
      </c>
      <c r="AQ263" s="67">
        <v>1147.3599999999999</v>
      </c>
      <c r="AR263" s="63">
        <v>508239.35612299998</v>
      </c>
      <c r="AS263" s="66">
        <f t="shared" si="54"/>
        <v>5741705.2155422391</v>
      </c>
      <c r="AT263" s="68"/>
      <c r="AU263" s="69"/>
      <c r="AV263" s="63">
        <v>15</v>
      </c>
      <c r="AW263" s="63">
        <v>19</v>
      </c>
      <c r="AX263" s="63">
        <v>38</v>
      </c>
      <c r="AY263" s="63">
        <v>38</v>
      </c>
      <c r="AZ263" s="63">
        <v>62</v>
      </c>
      <c r="BA263" s="63">
        <v>62</v>
      </c>
      <c r="BB263" s="63"/>
      <c r="BC263" s="63"/>
      <c r="BD263" s="70">
        <f t="shared" si="57"/>
        <v>4086773.19</v>
      </c>
      <c r="BE263" s="71">
        <f t="shared" si="55"/>
        <v>346.48</v>
      </c>
      <c r="BF263" s="72">
        <f t="shared" si="70"/>
        <v>508.08</v>
      </c>
      <c r="BG263" s="65">
        <f t="shared" si="56"/>
        <v>1906071.9999999995</v>
      </c>
      <c r="BH263" s="73">
        <f t="shared" si="59"/>
        <v>4.787528119983721E-3</v>
      </c>
      <c r="BI263" s="74">
        <f t="shared" si="60"/>
        <v>4.7875281199837201E-3</v>
      </c>
    </row>
    <row r="264" spans="1:61" ht="15.75" customHeight="1" x14ac:dyDescent="0.25">
      <c r="A264" s="59">
        <v>1</v>
      </c>
      <c r="B264" s="60">
        <v>290</v>
      </c>
      <c r="C264" s="60">
        <v>8</v>
      </c>
      <c r="D264" s="61" t="s">
        <v>89</v>
      </c>
      <c r="E264" s="61" t="s">
        <v>341</v>
      </c>
      <c r="F264" s="62">
        <v>4328</v>
      </c>
      <c r="G264" s="63">
        <v>12</v>
      </c>
      <c r="H264" s="63">
        <v>1753163.53</v>
      </c>
      <c r="I264" s="64">
        <v>113545.97</v>
      </c>
      <c r="J264" s="65">
        <v>1836371.67</v>
      </c>
      <c r="K264" s="63">
        <v>1645452.32</v>
      </c>
      <c r="L264" s="64">
        <v>106569.92</v>
      </c>
      <c r="M264" s="65">
        <v>1723548.29</v>
      </c>
      <c r="N264" s="63">
        <v>1455209.35</v>
      </c>
      <c r="O264" s="64">
        <v>94249.09</v>
      </c>
      <c r="P264" s="65">
        <v>1524275.5</v>
      </c>
      <c r="Q264" s="63">
        <v>1565970.8</v>
      </c>
      <c r="R264" s="64">
        <v>102691.68</v>
      </c>
      <c r="S264" s="65">
        <v>1638872.62</v>
      </c>
      <c r="T264" s="63">
        <v>1579411.31</v>
      </c>
      <c r="U264" s="64">
        <v>104154.91</v>
      </c>
      <c r="V264" s="66">
        <v>1652287.16</v>
      </c>
      <c r="W264" s="63">
        <v>2699931.72</v>
      </c>
      <c r="X264" s="64">
        <v>176631.7</v>
      </c>
      <c r="Y264" s="66">
        <v>2826096.02</v>
      </c>
      <c r="Z264" s="63">
        <v>2479988.37</v>
      </c>
      <c r="AA264" s="67">
        <v>211223.51</v>
      </c>
      <c r="AB264" s="64">
        <v>162242.84</v>
      </c>
      <c r="AC264" s="66">
        <v>3607068.95</v>
      </c>
      <c r="AD264" s="63">
        <v>1802517.67</v>
      </c>
      <c r="AE264" s="67">
        <v>171761.07</v>
      </c>
      <c r="AF264" s="64">
        <v>118027.92</v>
      </c>
      <c r="AG264" s="66">
        <v>2936892</v>
      </c>
      <c r="AH264" s="63">
        <v>2766650.93</v>
      </c>
      <c r="AI264" s="67">
        <v>250488.15</v>
      </c>
      <c r="AJ264" s="63">
        <v>180959.58</v>
      </c>
      <c r="AK264" s="66">
        <v>3953719.45</v>
      </c>
      <c r="AL264" s="63">
        <v>2667482.7599999998</v>
      </c>
      <c r="AM264" s="67">
        <v>288310.48</v>
      </c>
      <c r="AN264" s="63">
        <v>174508.65</v>
      </c>
      <c r="AO264" s="66">
        <v>3806177.27</v>
      </c>
      <c r="AP264" s="63">
        <v>4805944.91</v>
      </c>
      <c r="AQ264" s="67">
        <v>293185.90999999997</v>
      </c>
      <c r="AR264" s="63">
        <v>314408.46756700001</v>
      </c>
      <c r="AS264" s="66">
        <f t="shared" si="54"/>
        <v>6034618.9259249615</v>
      </c>
      <c r="AT264" s="68"/>
      <c r="AU264" s="69"/>
      <c r="AV264" s="63">
        <v>5596</v>
      </c>
      <c r="AW264" s="63">
        <v>5573</v>
      </c>
      <c r="AX264" s="63">
        <v>6002</v>
      </c>
      <c r="AY264" s="63">
        <v>5996</v>
      </c>
      <c r="AZ264" s="63">
        <v>5976</v>
      </c>
      <c r="BA264" s="63">
        <v>5968</v>
      </c>
      <c r="BB264" s="63"/>
      <c r="BC264" s="63"/>
      <c r="BD264" s="70">
        <f t="shared" si="57"/>
        <v>4067695.32</v>
      </c>
      <c r="BE264" s="71">
        <f t="shared" si="55"/>
        <v>939.86</v>
      </c>
      <c r="BF264" s="72">
        <f t="shared" si="70"/>
        <v>508.08</v>
      </c>
      <c r="BG264" s="65">
        <f t="shared" si="56"/>
        <v>0</v>
      </c>
      <c r="BH264" s="73">
        <f t="shared" si="59"/>
        <v>0</v>
      </c>
      <c r="BI264" s="74">
        <f t="shared" si="60"/>
        <v>0</v>
      </c>
    </row>
    <row r="265" spans="1:61" ht="15.75" customHeight="1" x14ac:dyDescent="0.25">
      <c r="A265" s="59">
        <v>1</v>
      </c>
      <c r="B265" s="60">
        <v>291</v>
      </c>
      <c r="C265" s="60">
        <v>18</v>
      </c>
      <c r="D265" s="61" t="s">
        <v>89</v>
      </c>
      <c r="E265" s="61" t="s">
        <v>342</v>
      </c>
      <c r="F265" s="62">
        <v>3889</v>
      </c>
      <c r="G265" s="63">
        <v>12</v>
      </c>
      <c r="H265" s="63">
        <v>1856432.01</v>
      </c>
      <c r="I265" s="64">
        <v>0</v>
      </c>
      <c r="J265" s="65">
        <v>2079203.85</v>
      </c>
      <c r="K265" s="63">
        <v>1924088.18</v>
      </c>
      <c r="L265" s="64">
        <v>0</v>
      </c>
      <c r="M265" s="65">
        <v>2154978.7599999998</v>
      </c>
      <c r="N265" s="63">
        <v>1819790.86</v>
      </c>
      <c r="O265" s="64">
        <v>0</v>
      </c>
      <c r="P265" s="65">
        <v>2038165.77</v>
      </c>
      <c r="Q265" s="63">
        <v>2095048.21</v>
      </c>
      <c r="R265" s="64">
        <v>0</v>
      </c>
      <c r="S265" s="65">
        <v>2346454</v>
      </c>
      <c r="T265" s="63">
        <v>1919920.89</v>
      </c>
      <c r="U265" s="64">
        <v>0</v>
      </c>
      <c r="V265" s="66">
        <v>2150311.4</v>
      </c>
      <c r="W265" s="63">
        <v>2296208.0699999998</v>
      </c>
      <c r="X265" s="64">
        <v>0</v>
      </c>
      <c r="Y265" s="66">
        <v>2571753.0299999998</v>
      </c>
      <c r="Z265" s="63">
        <v>2258158.7200000002</v>
      </c>
      <c r="AA265" s="67">
        <v>114397.72</v>
      </c>
      <c r="AB265" s="64">
        <v>0</v>
      </c>
      <c r="AC265" s="66">
        <v>3042955.38</v>
      </c>
      <c r="AD265" s="63">
        <v>1717989.07</v>
      </c>
      <c r="AE265" s="67">
        <v>71767.850000000006</v>
      </c>
      <c r="AF265" s="64">
        <v>0</v>
      </c>
      <c r="AG265" s="66">
        <v>2479467.54</v>
      </c>
      <c r="AH265" s="63">
        <v>2096358.78</v>
      </c>
      <c r="AI265" s="67">
        <v>119851.08</v>
      </c>
      <c r="AJ265" s="63">
        <v>0</v>
      </c>
      <c r="AK265" s="66">
        <v>2912044.18</v>
      </c>
      <c r="AL265" s="63">
        <v>3085330.54</v>
      </c>
      <c r="AM265" s="67">
        <v>142355.01999999999</v>
      </c>
      <c r="AN265" s="63">
        <v>0</v>
      </c>
      <c r="AO265" s="66">
        <v>3964832.55</v>
      </c>
      <c r="AP265" s="63">
        <v>3695071.47</v>
      </c>
      <c r="AQ265" s="67">
        <v>126027.48</v>
      </c>
      <c r="AR265" s="63">
        <v>0</v>
      </c>
      <c r="AS265" s="66">
        <f t="shared" si="54"/>
        <v>4728446.5872000009</v>
      </c>
      <c r="AT265" s="68"/>
      <c r="AU265" s="69"/>
      <c r="AV265" s="63">
        <v>2879</v>
      </c>
      <c r="AW265" s="63">
        <v>2851</v>
      </c>
      <c r="AX265" s="63">
        <v>3132</v>
      </c>
      <c r="AY265" s="63">
        <v>2999</v>
      </c>
      <c r="AZ265" s="63">
        <v>3279</v>
      </c>
      <c r="BA265" s="63">
        <v>3281</v>
      </c>
      <c r="BB265" s="63"/>
      <c r="BC265" s="63"/>
      <c r="BD265" s="70">
        <f t="shared" si="57"/>
        <v>3425549.25</v>
      </c>
      <c r="BE265" s="71">
        <f t="shared" si="55"/>
        <v>880.83</v>
      </c>
      <c r="BF265" s="72">
        <f t="shared" si="70"/>
        <v>508.08</v>
      </c>
      <c r="BG265" s="65">
        <f t="shared" si="56"/>
        <v>0</v>
      </c>
      <c r="BH265" s="73">
        <f t="shared" si="59"/>
        <v>0</v>
      </c>
      <c r="BI265" s="74">
        <f t="shared" si="60"/>
        <v>0</v>
      </c>
    </row>
    <row r="266" spans="1:61" ht="15.75" customHeight="1" x14ac:dyDescent="0.25">
      <c r="A266" s="59">
        <v>1</v>
      </c>
      <c r="B266" s="60">
        <v>292</v>
      </c>
      <c r="C266" s="60">
        <v>6</v>
      </c>
      <c r="D266" s="61" t="s">
        <v>85</v>
      </c>
      <c r="E266" s="61" t="s">
        <v>343</v>
      </c>
      <c r="F266" s="62">
        <v>2300</v>
      </c>
      <c r="G266" s="63">
        <v>10</v>
      </c>
      <c r="H266" s="63">
        <v>302232.57</v>
      </c>
      <c r="I266" s="64">
        <v>0</v>
      </c>
      <c r="J266" s="65">
        <v>332455.83</v>
      </c>
      <c r="K266" s="63">
        <v>333977.28000000003</v>
      </c>
      <c r="L266" s="64">
        <v>0</v>
      </c>
      <c r="M266" s="65">
        <v>367375.01</v>
      </c>
      <c r="N266" s="63">
        <v>353776.27</v>
      </c>
      <c r="O266" s="64">
        <v>0</v>
      </c>
      <c r="P266" s="65">
        <v>389153.89</v>
      </c>
      <c r="Q266" s="63">
        <v>291203.94</v>
      </c>
      <c r="R266" s="64">
        <v>0</v>
      </c>
      <c r="S266" s="65">
        <v>320324.34000000003</v>
      </c>
      <c r="T266" s="63">
        <v>266816.06</v>
      </c>
      <c r="U266" s="64">
        <v>0</v>
      </c>
      <c r="V266" s="66">
        <v>293497.67</v>
      </c>
      <c r="W266" s="63">
        <v>353808.12</v>
      </c>
      <c r="X266" s="64">
        <v>0</v>
      </c>
      <c r="Y266" s="66">
        <v>389188.94</v>
      </c>
      <c r="Z266" s="63">
        <v>393611.44</v>
      </c>
      <c r="AA266" s="67">
        <v>813.18</v>
      </c>
      <c r="AB266" s="64">
        <v>0</v>
      </c>
      <c r="AC266" s="66">
        <v>432972.58</v>
      </c>
      <c r="AD266" s="63">
        <v>390512.68</v>
      </c>
      <c r="AE266" s="67">
        <v>0</v>
      </c>
      <c r="AF266" s="64">
        <v>0</v>
      </c>
      <c r="AG266" s="66">
        <v>429563.95</v>
      </c>
      <c r="AH266" s="63">
        <v>361746.71</v>
      </c>
      <c r="AI266" s="67">
        <v>14.93</v>
      </c>
      <c r="AJ266" s="63">
        <v>0</v>
      </c>
      <c r="AK266" s="66">
        <v>398561.93</v>
      </c>
      <c r="AL266" s="63">
        <v>482629.66</v>
      </c>
      <c r="AM266" s="67">
        <v>59.83</v>
      </c>
      <c r="AN266" s="63">
        <v>0</v>
      </c>
      <c r="AO266" s="66">
        <v>531921.78</v>
      </c>
      <c r="AP266" s="63">
        <v>618275.31000000006</v>
      </c>
      <c r="AQ266" s="67">
        <v>134.37</v>
      </c>
      <c r="AR266" s="63">
        <v>0</v>
      </c>
      <c r="AS266" s="66">
        <f t="shared" si="54"/>
        <v>681706.93800000008</v>
      </c>
      <c r="AT266" s="68"/>
      <c r="AU266" s="69"/>
      <c r="AV266" s="63">
        <v>0</v>
      </c>
      <c r="AW266" s="63">
        <v>0</v>
      </c>
      <c r="AX266" s="63">
        <v>3</v>
      </c>
      <c r="AY266" s="63">
        <v>5</v>
      </c>
      <c r="AZ266" s="63">
        <v>8</v>
      </c>
      <c r="BA266" s="63">
        <v>8</v>
      </c>
      <c r="BB266" s="63"/>
      <c r="BC266" s="63"/>
      <c r="BD266" s="70">
        <f t="shared" si="57"/>
        <v>494945.44</v>
      </c>
      <c r="BE266" s="71">
        <f t="shared" si="55"/>
        <v>215.19</v>
      </c>
      <c r="BF266" s="72">
        <f>+$BJ$600</f>
        <v>520.02</v>
      </c>
      <c r="BG266" s="65">
        <f t="shared" si="56"/>
        <v>701109</v>
      </c>
      <c r="BH266" s="73">
        <f t="shared" si="59"/>
        <v>1.7609927918114674E-3</v>
      </c>
      <c r="BI266" s="74">
        <f t="shared" si="60"/>
        <v>1.76099279181147E-3</v>
      </c>
    </row>
    <row r="267" spans="1:61" ht="15.75" customHeight="1" x14ac:dyDescent="0.25">
      <c r="A267" s="59">
        <v>1</v>
      </c>
      <c r="B267" s="60">
        <v>293</v>
      </c>
      <c r="C267" s="60">
        <v>3</v>
      </c>
      <c r="D267" s="61" t="s">
        <v>89</v>
      </c>
      <c r="E267" s="61" t="s">
        <v>344</v>
      </c>
      <c r="F267" s="62">
        <v>11137</v>
      </c>
      <c r="G267" s="63">
        <v>12</v>
      </c>
      <c r="H267" s="63">
        <v>1617298.05</v>
      </c>
      <c r="I267" s="64">
        <v>269952.99</v>
      </c>
      <c r="J267" s="65">
        <v>1509026.47</v>
      </c>
      <c r="K267" s="63">
        <v>1442391.2</v>
      </c>
      <c r="L267" s="64">
        <v>257289.24</v>
      </c>
      <c r="M267" s="65">
        <v>1327314.2</v>
      </c>
      <c r="N267" s="63">
        <v>1389240.75</v>
      </c>
      <c r="O267" s="64">
        <v>125031.93</v>
      </c>
      <c r="P267" s="65">
        <v>1415913.88</v>
      </c>
      <c r="Q267" s="63">
        <v>1645385.68</v>
      </c>
      <c r="R267" s="64">
        <v>149413.26999999999</v>
      </c>
      <c r="S267" s="65">
        <v>1675489.11</v>
      </c>
      <c r="T267" s="63">
        <v>1331934.94</v>
      </c>
      <c r="U267" s="64">
        <v>121592.49</v>
      </c>
      <c r="V267" s="66">
        <v>1355583.54</v>
      </c>
      <c r="W267" s="63">
        <v>2077413.76</v>
      </c>
      <c r="X267" s="64">
        <v>188855.79</v>
      </c>
      <c r="Y267" s="66">
        <v>2115184.9300000002</v>
      </c>
      <c r="Z267" s="63">
        <v>2515776.48</v>
      </c>
      <c r="AA267" s="67">
        <v>5921.6</v>
      </c>
      <c r="AB267" s="64">
        <v>228707.07</v>
      </c>
      <c r="AC267" s="66">
        <v>2560013.9500000002</v>
      </c>
      <c r="AD267" s="63">
        <v>2588854.9500000002</v>
      </c>
      <c r="AE267" s="67">
        <v>1668.6</v>
      </c>
      <c r="AF267" s="64">
        <v>238832.31</v>
      </c>
      <c r="AG267" s="66">
        <v>2634393.04</v>
      </c>
      <c r="AH267" s="63">
        <v>2257073.7400000002</v>
      </c>
      <c r="AI267" s="67">
        <v>426.55</v>
      </c>
      <c r="AJ267" s="63">
        <v>167163.59</v>
      </c>
      <c r="AK267" s="66">
        <v>2344012.2000000002</v>
      </c>
      <c r="AL267" s="63">
        <v>2664975.29</v>
      </c>
      <c r="AM267" s="67">
        <v>1589.74</v>
      </c>
      <c r="AN267" s="63">
        <v>197360.22</v>
      </c>
      <c r="AO267" s="66">
        <v>2766630.83</v>
      </c>
      <c r="AP267" s="63">
        <v>4092387.63</v>
      </c>
      <c r="AQ267" s="67">
        <v>1084.27</v>
      </c>
      <c r="AR267" s="63">
        <v>303141.48136099998</v>
      </c>
      <c r="AS267" s="66">
        <f t="shared" ref="AS267:AS330" si="71">+(AP267-AR267-AQ267+IF(AZ267=0,AQ267,AZ267*$G$7))*(1+G267/100)</f>
        <v>4256565.4192756806</v>
      </c>
      <c r="AT267" s="68"/>
      <c r="AU267" s="69"/>
      <c r="AV267" s="63">
        <v>23</v>
      </c>
      <c r="AW267" s="63">
        <v>19</v>
      </c>
      <c r="AX267" s="63">
        <v>17</v>
      </c>
      <c r="AY267" s="63">
        <v>21</v>
      </c>
      <c r="AZ267" s="63">
        <v>62</v>
      </c>
      <c r="BA267" s="63">
        <v>62</v>
      </c>
      <c r="BB267" s="63"/>
      <c r="BC267" s="63"/>
      <c r="BD267" s="70">
        <f t="shared" si="57"/>
        <v>2912323.09</v>
      </c>
      <c r="BE267" s="71">
        <f t="shared" ref="BE267:BE330" si="72">ROUND(BD267/F267,2)</f>
        <v>261.5</v>
      </c>
      <c r="BF267" s="72">
        <f>+$BJ$601</f>
        <v>508.08</v>
      </c>
      <c r="BG267" s="65">
        <f t="shared" ref="BG267:BG330" si="73">IF((BF267-BE267)&lt;0,0,(BF267-BE267)*F267)</f>
        <v>2746161.46</v>
      </c>
      <c r="BH267" s="73">
        <f t="shared" si="59"/>
        <v>6.8976015658199444E-3</v>
      </c>
      <c r="BI267" s="74">
        <f t="shared" si="60"/>
        <v>6.8976015658199401E-3</v>
      </c>
    </row>
    <row r="268" spans="1:61" ht="15.75" customHeight="1" x14ac:dyDescent="0.25">
      <c r="A268" s="59">
        <v>1</v>
      </c>
      <c r="B268" s="60">
        <v>294</v>
      </c>
      <c r="C268" s="60">
        <v>16</v>
      </c>
      <c r="D268" s="61" t="s">
        <v>85</v>
      </c>
      <c r="E268" s="61" t="s">
        <v>345</v>
      </c>
      <c r="F268" s="62">
        <v>4861</v>
      </c>
      <c r="G268" s="63">
        <v>10</v>
      </c>
      <c r="H268" s="63">
        <v>343696.2</v>
      </c>
      <c r="I268" s="64">
        <v>48331.79</v>
      </c>
      <c r="J268" s="65">
        <v>324900.84999999998</v>
      </c>
      <c r="K268" s="63">
        <v>345969.82</v>
      </c>
      <c r="L268" s="64">
        <v>46382.14</v>
      </c>
      <c r="M268" s="65">
        <v>329546.45</v>
      </c>
      <c r="N268" s="63">
        <v>433925.28</v>
      </c>
      <c r="O268" s="64">
        <v>24316.31</v>
      </c>
      <c r="P268" s="65">
        <v>450569.87</v>
      </c>
      <c r="Q268" s="63">
        <v>539085.92000000004</v>
      </c>
      <c r="R268" s="64">
        <v>30426.6</v>
      </c>
      <c r="S268" s="65">
        <v>559525.25</v>
      </c>
      <c r="T268" s="63">
        <v>515240.21</v>
      </c>
      <c r="U268" s="64">
        <v>29113.95</v>
      </c>
      <c r="V268" s="66">
        <v>534738.88</v>
      </c>
      <c r="W268" s="63">
        <v>784784.93</v>
      </c>
      <c r="X268" s="64">
        <v>44421.83</v>
      </c>
      <c r="Y268" s="66">
        <v>814399.4</v>
      </c>
      <c r="Z268" s="63">
        <v>947055.71</v>
      </c>
      <c r="AA268" s="67">
        <v>1880.04</v>
      </c>
      <c r="AB268" s="64">
        <v>53606.97</v>
      </c>
      <c r="AC268" s="66">
        <v>982793.61</v>
      </c>
      <c r="AD268" s="63">
        <v>814054.82</v>
      </c>
      <c r="AE268" s="67">
        <v>415.79</v>
      </c>
      <c r="AF268" s="64">
        <v>46078.61</v>
      </c>
      <c r="AG268" s="66">
        <v>844773.83</v>
      </c>
      <c r="AH268" s="63">
        <v>887061.95</v>
      </c>
      <c r="AI268" s="67">
        <v>541.25</v>
      </c>
      <c r="AJ268" s="63">
        <v>50211.07</v>
      </c>
      <c r="AK268" s="66">
        <v>923882.46</v>
      </c>
      <c r="AL268" s="63">
        <v>974580.33</v>
      </c>
      <c r="AM268" s="67">
        <v>298.64</v>
      </c>
      <c r="AN268" s="63">
        <v>55709.5</v>
      </c>
      <c r="AO268" s="66">
        <v>1015028.26</v>
      </c>
      <c r="AP268" s="63">
        <v>1696959.19</v>
      </c>
      <c r="AQ268" s="67">
        <v>559.4</v>
      </c>
      <c r="AR268" s="63">
        <v>95509.826249999998</v>
      </c>
      <c r="AS268" s="66">
        <f t="shared" si="71"/>
        <v>1766453.6601250002</v>
      </c>
      <c r="AT268" s="68"/>
      <c r="AU268" s="69"/>
      <c r="AV268" s="63">
        <v>0</v>
      </c>
      <c r="AW268" s="63">
        <v>0</v>
      </c>
      <c r="AX268" s="63">
        <v>18</v>
      </c>
      <c r="AY268" s="63">
        <v>21</v>
      </c>
      <c r="AZ268" s="63">
        <v>25</v>
      </c>
      <c r="BA268" s="63">
        <v>25</v>
      </c>
      <c r="BB268" s="63"/>
      <c r="BC268" s="63"/>
      <c r="BD268" s="70">
        <f t="shared" ref="BD268:BD331" si="74">+ROUND((AC268+AG268+AK268+AO268+AS268)/5,2)</f>
        <v>1106586.3600000001</v>
      </c>
      <c r="BE268" s="71">
        <f t="shared" si="72"/>
        <v>227.65</v>
      </c>
      <c r="BF268" s="72">
        <f t="shared" ref="BF268:BF269" si="75">+$BJ$600</f>
        <v>520.02</v>
      </c>
      <c r="BG268" s="65">
        <f t="shared" si="73"/>
        <v>1421210.57</v>
      </c>
      <c r="BH268" s="73">
        <f t="shared" ref="BH268:BH331" si="76">+BG268/$BG$7</f>
        <v>3.5696896907845528E-3</v>
      </c>
      <c r="BI268" s="74">
        <f t="shared" ref="BI268:BI331" si="77">+ROUND(BH268,18)</f>
        <v>3.5696896907845498E-3</v>
      </c>
    </row>
    <row r="269" spans="1:61" ht="15.75" customHeight="1" x14ac:dyDescent="0.25">
      <c r="A269" s="59">
        <v>1</v>
      </c>
      <c r="B269" s="60">
        <v>295</v>
      </c>
      <c r="C269" s="60">
        <v>16</v>
      </c>
      <c r="D269" s="61" t="s">
        <v>85</v>
      </c>
      <c r="E269" s="61" t="s">
        <v>346</v>
      </c>
      <c r="F269" s="62">
        <v>3526</v>
      </c>
      <c r="G269" s="63">
        <v>10</v>
      </c>
      <c r="H269" s="63">
        <v>304949.76000000001</v>
      </c>
      <c r="I269" s="64">
        <v>0</v>
      </c>
      <c r="J269" s="65">
        <v>335444.73</v>
      </c>
      <c r="K269" s="63">
        <v>196581.31</v>
      </c>
      <c r="L269" s="64">
        <v>0</v>
      </c>
      <c r="M269" s="65">
        <v>216239.44</v>
      </c>
      <c r="N269" s="63">
        <v>219147.12</v>
      </c>
      <c r="O269" s="64">
        <v>0</v>
      </c>
      <c r="P269" s="65">
        <v>241061.83</v>
      </c>
      <c r="Q269" s="63">
        <v>322661.84999999998</v>
      </c>
      <c r="R269" s="64">
        <v>0</v>
      </c>
      <c r="S269" s="65">
        <v>354928.04</v>
      </c>
      <c r="T269" s="63">
        <v>304512.51</v>
      </c>
      <c r="U269" s="64">
        <v>0</v>
      </c>
      <c r="V269" s="66">
        <v>334963.76</v>
      </c>
      <c r="W269" s="63">
        <v>442190.72</v>
      </c>
      <c r="X269" s="64">
        <v>0</v>
      </c>
      <c r="Y269" s="66">
        <v>486409.79</v>
      </c>
      <c r="Z269" s="63">
        <v>497374.73</v>
      </c>
      <c r="AA269" s="67">
        <v>339.77</v>
      </c>
      <c r="AB269" s="64">
        <v>0</v>
      </c>
      <c r="AC269" s="66">
        <v>547833.42000000004</v>
      </c>
      <c r="AD269" s="63">
        <v>523745.84</v>
      </c>
      <c r="AE269" s="67">
        <v>794.74</v>
      </c>
      <c r="AF269" s="64">
        <v>0</v>
      </c>
      <c r="AG269" s="66">
        <v>576341.17000000004</v>
      </c>
      <c r="AH269" s="63">
        <v>484577.66</v>
      </c>
      <c r="AI269" s="67">
        <v>273.14</v>
      </c>
      <c r="AJ269" s="63">
        <v>0</v>
      </c>
      <c r="AK269" s="66">
        <v>536895.82999999996</v>
      </c>
      <c r="AL269" s="63">
        <v>570009.68000000005</v>
      </c>
      <c r="AM269" s="67">
        <v>583.34</v>
      </c>
      <c r="AN269" s="63">
        <v>0</v>
      </c>
      <c r="AO269" s="66">
        <v>630529.84</v>
      </c>
      <c r="AP269" s="63">
        <v>959006.73</v>
      </c>
      <c r="AQ269" s="67">
        <v>390.16</v>
      </c>
      <c r="AR269" s="63">
        <v>0</v>
      </c>
      <c r="AS269" s="66">
        <f t="shared" si="71"/>
        <v>1061266.855</v>
      </c>
      <c r="AT269" s="68"/>
      <c r="AU269" s="69"/>
      <c r="AV269" s="63">
        <v>5</v>
      </c>
      <c r="AW269" s="63">
        <v>5</v>
      </c>
      <c r="AX269" s="63">
        <v>19</v>
      </c>
      <c r="AY269" s="63">
        <v>19</v>
      </c>
      <c r="AZ269" s="63">
        <v>31</v>
      </c>
      <c r="BA269" s="63">
        <v>31</v>
      </c>
      <c r="BB269" s="63"/>
      <c r="BC269" s="63"/>
      <c r="BD269" s="70">
        <f t="shared" si="74"/>
        <v>670573.42000000004</v>
      </c>
      <c r="BE269" s="71">
        <f t="shared" si="72"/>
        <v>190.18</v>
      </c>
      <c r="BF269" s="72">
        <f t="shared" si="75"/>
        <v>520.02</v>
      </c>
      <c r="BG269" s="65">
        <f t="shared" si="73"/>
        <v>1163015.8399999999</v>
      </c>
      <c r="BH269" s="73">
        <f t="shared" si="76"/>
        <v>2.921175610358102E-3</v>
      </c>
      <c r="BI269" s="74">
        <f t="shared" si="77"/>
        <v>2.9211756103580998E-3</v>
      </c>
    </row>
    <row r="270" spans="1:61" ht="15.75" customHeight="1" x14ac:dyDescent="0.25">
      <c r="A270" s="59">
        <v>1</v>
      </c>
      <c r="B270" s="60">
        <v>296</v>
      </c>
      <c r="C270" s="60">
        <v>13</v>
      </c>
      <c r="D270" s="61" t="s">
        <v>89</v>
      </c>
      <c r="E270" s="61" t="s">
        <v>347</v>
      </c>
      <c r="F270" s="62">
        <v>3453</v>
      </c>
      <c r="G270" s="63">
        <v>12</v>
      </c>
      <c r="H270" s="63">
        <v>334578.68</v>
      </c>
      <c r="I270" s="64">
        <v>0</v>
      </c>
      <c r="J270" s="65">
        <v>374728.13</v>
      </c>
      <c r="K270" s="63">
        <v>329507.7</v>
      </c>
      <c r="L270" s="64">
        <v>0</v>
      </c>
      <c r="M270" s="65">
        <v>369048.63</v>
      </c>
      <c r="N270" s="63">
        <v>301669.48</v>
      </c>
      <c r="O270" s="64">
        <v>0</v>
      </c>
      <c r="P270" s="65">
        <v>337869.82</v>
      </c>
      <c r="Q270" s="63">
        <v>388600.74</v>
      </c>
      <c r="R270" s="64">
        <v>0</v>
      </c>
      <c r="S270" s="65">
        <v>435232.83</v>
      </c>
      <c r="T270" s="63">
        <v>344486.76</v>
      </c>
      <c r="U270" s="64">
        <v>0</v>
      </c>
      <c r="V270" s="66">
        <v>385825.17</v>
      </c>
      <c r="W270" s="63">
        <v>509716.34</v>
      </c>
      <c r="X270" s="64">
        <v>0</v>
      </c>
      <c r="Y270" s="66">
        <v>570882.30000000005</v>
      </c>
      <c r="Z270" s="63">
        <v>616451.07999999996</v>
      </c>
      <c r="AA270" s="67">
        <v>27190.11</v>
      </c>
      <c r="AB270" s="64">
        <v>0</v>
      </c>
      <c r="AC270" s="66">
        <v>983062.07</v>
      </c>
      <c r="AD270" s="63">
        <v>707434.42</v>
      </c>
      <c r="AE270" s="67">
        <v>27807.11</v>
      </c>
      <c r="AF270" s="64">
        <v>0</v>
      </c>
      <c r="AG270" s="66">
        <v>1085610.22</v>
      </c>
      <c r="AH270" s="63">
        <v>637920.51</v>
      </c>
      <c r="AI270" s="67">
        <v>39996.76</v>
      </c>
      <c r="AJ270" s="63">
        <v>0</v>
      </c>
      <c r="AK270" s="66">
        <v>1015061.81</v>
      </c>
      <c r="AL270" s="63">
        <v>737691.93</v>
      </c>
      <c r="AM270" s="67">
        <v>44478.12</v>
      </c>
      <c r="AN270" s="63">
        <v>0</v>
      </c>
      <c r="AO270" s="66">
        <v>1124685.3500000001</v>
      </c>
      <c r="AP270" s="63">
        <v>1126716.8500000001</v>
      </c>
      <c r="AQ270" s="67">
        <v>46998.879999999997</v>
      </c>
      <c r="AR270" s="63">
        <v>0</v>
      </c>
      <c r="AS270" s="66">
        <f t="shared" si="71"/>
        <v>1582981.1760000004</v>
      </c>
      <c r="AT270" s="68"/>
      <c r="AU270" s="69"/>
      <c r="AV270" s="63">
        <v>1449</v>
      </c>
      <c r="AW270" s="63">
        <v>1455</v>
      </c>
      <c r="AX270" s="63">
        <v>1549</v>
      </c>
      <c r="AY270" s="63">
        <v>1562</v>
      </c>
      <c r="AZ270" s="63">
        <v>1676</v>
      </c>
      <c r="BA270" s="63">
        <v>1676</v>
      </c>
      <c r="BB270" s="63"/>
      <c r="BC270" s="63"/>
      <c r="BD270" s="70">
        <f t="shared" si="74"/>
        <v>1158280.1299999999</v>
      </c>
      <c r="BE270" s="71">
        <f t="shared" si="72"/>
        <v>335.44</v>
      </c>
      <c r="BF270" s="72">
        <f t="shared" ref="BF270:BF271" si="78">+$BJ$601</f>
        <v>508.08</v>
      </c>
      <c r="BG270" s="65">
        <f t="shared" si="73"/>
        <v>596125.91999999993</v>
      </c>
      <c r="BH270" s="73">
        <f t="shared" si="76"/>
        <v>1.4973041968252858E-3</v>
      </c>
      <c r="BI270" s="74">
        <f t="shared" si="77"/>
        <v>1.4973041968252901E-3</v>
      </c>
    </row>
    <row r="271" spans="1:61" ht="15.75" customHeight="1" x14ac:dyDescent="0.25">
      <c r="A271" s="59">
        <v>1</v>
      </c>
      <c r="B271" s="60">
        <v>297</v>
      </c>
      <c r="C271" s="60">
        <v>4</v>
      </c>
      <c r="D271" s="61" t="s">
        <v>89</v>
      </c>
      <c r="E271" s="61" t="s">
        <v>348</v>
      </c>
      <c r="F271" s="62">
        <v>12246</v>
      </c>
      <c r="G271" s="63">
        <v>12</v>
      </c>
      <c r="H271" s="63">
        <v>3010594.24</v>
      </c>
      <c r="I271" s="64">
        <v>0</v>
      </c>
      <c r="J271" s="65">
        <v>3371865.55</v>
      </c>
      <c r="K271" s="63">
        <v>2880253.4</v>
      </c>
      <c r="L271" s="64">
        <v>0</v>
      </c>
      <c r="M271" s="65">
        <v>3225883.81</v>
      </c>
      <c r="N271" s="63">
        <v>3115298.28</v>
      </c>
      <c r="O271" s="64">
        <v>280376.89</v>
      </c>
      <c r="P271" s="65">
        <v>3175111.95</v>
      </c>
      <c r="Q271" s="63">
        <v>3166329.68</v>
      </c>
      <c r="R271" s="64">
        <v>286013.77</v>
      </c>
      <c r="S271" s="65">
        <v>3225953.82</v>
      </c>
      <c r="T271" s="63">
        <v>2975513.43</v>
      </c>
      <c r="U271" s="64">
        <v>269012.12</v>
      </c>
      <c r="V271" s="66">
        <v>3031281.47</v>
      </c>
      <c r="W271" s="63">
        <v>3441127.87</v>
      </c>
      <c r="X271" s="64">
        <v>312829.95</v>
      </c>
      <c r="Y271" s="66">
        <v>3503693.68</v>
      </c>
      <c r="Z271" s="63">
        <v>3802684.4</v>
      </c>
      <c r="AA271" s="67">
        <v>15765.49</v>
      </c>
      <c r="AB271" s="64">
        <v>268885.56</v>
      </c>
      <c r="AC271" s="66">
        <v>4015785.65</v>
      </c>
      <c r="AD271" s="63">
        <v>3714631.59</v>
      </c>
      <c r="AE271" s="67">
        <v>10979.27</v>
      </c>
      <c r="AF271" s="64">
        <v>176888.13</v>
      </c>
      <c r="AG271" s="66">
        <v>4033145.32</v>
      </c>
      <c r="AH271" s="63">
        <v>3352715.33</v>
      </c>
      <c r="AI271" s="67">
        <v>11632.38</v>
      </c>
      <c r="AJ271" s="63">
        <v>159653.17000000001</v>
      </c>
      <c r="AK271" s="66">
        <v>3653282.97</v>
      </c>
      <c r="AL271" s="63">
        <v>4099665.9199999999</v>
      </c>
      <c r="AM271" s="67">
        <v>11863.01</v>
      </c>
      <c r="AN271" s="63">
        <v>195222.26</v>
      </c>
      <c r="AO271" s="66">
        <v>4452224.67</v>
      </c>
      <c r="AP271" s="63">
        <v>5534633.5700000003</v>
      </c>
      <c r="AQ271" s="67">
        <v>13295</v>
      </c>
      <c r="AR271" s="63">
        <v>263555.87687500002</v>
      </c>
      <c r="AS271" s="66">
        <f t="shared" si="71"/>
        <v>6012241.7747000009</v>
      </c>
      <c r="AT271" s="68"/>
      <c r="AU271" s="69"/>
      <c r="AV271" s="63">
        <v>339</v>
      </c>
      <c r="AW271" s="63">
        <v>373</v>
      </c>
      <c r="AX271" s="63">
        <v>404</v>
      </c>
      <c r="AY271" s="63">
        <v>415</v>
      </c>
      <c r="AZ271" s="63">
        <v>554</v>
      </c>
      <c r="BA271" s="63">
        <v>554</v>
      </c>
      <c r="BB271" s="63"/>
      <c r="BC271" s="63"/>
      <c r="BD271" s="70">
        <f t="shared" si="74"/>
        <v>4433336.08</v>
      </c>
      <c r="BE271" s="71">
        <f t="shared" si="72"/>
        <v>362.02</v>
      </c>
      <c r="BF271" s="72">
        <f t="shared" si="78"/>
        <v>508.08</v>
      </c>
      <c r="BG271" s="65">
        <f t="shared" si="73"/>
        <v>1788650.76</v>
      </c>
      <c r="BH271" s="73">
        <f t="shared" si="76"/>
        <v>4.4925982913186155E-3</v>
      </c>
      <c r="BI271" s="74">
        <f t="shared" si="77"/>
        <v>4.4925982913186198E-3</v>
      </c>
    </row>
    <row r="272" spans="1:61" ht="15.75" customHeight="1" x14ac:dyDescent="0.25">
      <c r="A272" s="59">
        <v>1</v>
      </c>
      <c r="B272" s="60">
        <v>298</v>
      </c>
      <c r="C272" s="60">
        <v>15</v>
      </c>
      <c r="D272" s="61" t="s">
        <v>85</v>
      </c>
      <c r="E272" s="61" t="s">
        <v>349</v>
      </c>
      <c r="F272" s="62">
        <v>943</v>
      </c>
      <c r="G272" s="63">
        <v>10</v>
      </c>
      <c r="H272" s="63">
        <v>85407.73</v>
      </c>
      <c r="I272" s="64">
        <v>6999.14</v>
      </c>
      <c r="J272" s="65">
        <v>86249.46</v>
      </c>
      <c r="K272" s="63">
        <v>77372.820000000007</v>
      </c>
      <c r="L272" s="64">
        <v>6692.59</v>
      </c>
      <c r="M272" s="65">
        <v>77748.240000000005</v>
      </c>
      <c r="N272" s="63">
        <v>86514.96</v>
      </c>
      <c r="O272" s="64">
        <v>4078.55</v>
      </c>
      <c r="P272" s="65">
        <v>90680.05</v>
      </c>
      <c r="Q272" s="63">
        <v>114034.83</v>
      </c>
      <c r="R272" s="64">
        <v>5452.3</v>
      </c>
      <c r="S272" s="65">
        <v>119440.78</v>
      </c>
      <c r="T272" s="63">
        <v>62879.01</v>
      </c>
      <c r="U272" s="64">
        <v>3075.36</v>
      </c>
      <c r="V272" s="66">
        <v>65784.009999999995</v>
      </c>
      <c r="W272" s="63">
        <v>116793.18</v>
      </c>
      <c r="X272" s="64">
        <v>5561.6</v>
      </c>
      <c r="Y272" s="66">
        <v>122354.73</v>
      </c>
      <c r="Z272" s="63">
        <v>159618.98000000001</v>
      </c>
      <c r="AA272" s="67">
        <v>3972.08</v>
      </c>
      <c r="AB272" s="64">
        <v>7600.92</v>
      </c>
      <c r="AC272" s="66">
        <v>172267.26</v>
      </c>
      <c r="AD272" s="63">
        <v>122324.37</v>
      </c>
      <c r="AE272" s="67">
        <v>1042.06</v>
      </c>
      <c r="AF272" s="64">
        <v>600.22</v>
      </c>
      <c r="AG272" s="66">
        <v>143042.96</v>
      </c>
      <c r="AH272" s="63">
        <v>121782.55</v>
      </c>
      <c r="AI272" s="67">
        <v>1014.8</v>
      </c>
      <c r="AJ272" s="63">
        <v>0</v>
      </c>
      <c r="AK272" s="66">
        <v>151239.9</v>
      </c>
      <c r="AL272" s="63">
        <v>90361</v>
      </c>
      <c r="AM272" s="67">
        <v>1827.09</v>
      </c>
      <c r="AN272" s="63">
        <v>0</v>
      </c>
      <c r="AO272" s="66">
        <v>120600.52</v>
      </c>
      <c r="AP272" s="63">
        <v>212514.15</v>
      </c>
      <c r="AQ272" s="67">
        <v>2872.83</v>
      </c>
      <c r="AR272" s="63">
        <v>0</v>
      </c>
      <c r="AS272" s="66">
        <f t="shared" si="71"/>
        <v>256884.01200000005</v>
      </c>
      <c r="AT272" s="68"/>
      <c r="AU272" s="69"/>
      <c r="AV272" s="63">
        <v>43</v>
      </c>
      <c r="AW272" s="63">
        <v>47</v>
      </c>
      <c r="AX272" s="63">
        <v>84</v>
      </c>
      <c r="AY272" s="63">
        <v>106</v>
      </c>
      <c r="AZ272" s="63">
        <v>120</v>
      </c>
      <c r="BA272" s="63">
        <v>120</v>
      </c>
      <c r="BB272" s="63"/>
      <c r="BC272" s="63"/>
      <c r="BD272" s="70">
        <f t="shared" si="74"/>
        <v>168806.93</v>
      </c>
      <c r="BE272" s="71">
        <f t="shared" si="72"/>
        <v>179.01</v>
      </c>
      <c r="BF272" s="72">
        <f t="shared" ref="BF272:BF273" si="79">+$BJ$600</f>
        <v>520.02</v>
      </c>
      <c r="BG272" s="65">
        <f t="shared" si="73"/>
        <v>321572.43</v>
      </c>
      <c r="BH272" s="73">
        <f t="shared" si="76"/>
        <v>8.0770141486601608E-4</v>
      </c>
      <c r="BI272" s="74">
        <f t="shared" si="77"/>
        <v>8.0770141486601597E-4</v>
      </c>
    </row>
    <row r="273" spans="1:61" ht="15.75" customHeight="1" x14ac:dyDescent="0.25">
      <c r="A273" s="59">
        <v>1</v>
      </c>
      <c r="B273" s="60">
        <v>299</v>
      </c>
      <c r="C273" s="60">
        <v>12</v>
      </c>
      <c r="D273" s="61" t="s">
        <v>85</v>
      </c>
      <c r="E273" s="61" t="s">
        <v>350</v>
      </c>
      <c r="F273" s="62">
        <v>2323</v>
      </c>
      <c r="G273" s="63">
        <v>10</v>
      </c>
      <c r="H273" s="63">
        <v>118890.74</v>
      </c>
      <c r="I273" s="64">
        <v>0</v>
      </c>
      <c r="J273" s="65">
        <v>130779.81</v>
      </c>
      <c r="K273" s="63">
        <v>94281.45</v>
      </c>
      <c r="L273" s="64">
        <v>0</v>
      </c>
      <c r="M273" s="65">
        <v>103709.59</v>
      </c>
      <c r="N273" s="63">
        <v>101765.06</v>
      </c>
      <c r="O273" s="64">
        <v>9158.91</v>
      </c>
      <c r="P273" s="65">
        <v>101866.78</v>
      </c>
      <c r="Q273" s="63">
        <v>77699.520000000004</v>
      </c>
      <c r="R273" s="64">
        <v>7221.23</v>
      </c>
      <c r="S273" s="65">
        <v>77526.12</v>
      </c>
      <c r="T273" s="63">
        <v>41262.29</v>
      </c>
      <c r="U273" s="64">
        <v>3955.32</v>
      </c>
      <c r="V273" s="66">
        <v>41037.67</v>
      </c>
      <c r="W273" s="63">
        <v>111062.84</v>
      </c>
      <c r="X273" s="64">
        <v>10096.68</v>
      </c>
      <c r="Y273" s="66">
        <v>111062.78</v>
      </c>
      <c r="Z273" s="63">
        <v>181498.73</v>
      </c>
      <c r="AA273" s="67">
        <v>284.69</v>
      </c>
      <c r="AB273" s="64">
        <v>16499.95</v>
      </c>
      <c r="AC273" s="66">
        <v>181498.66</v>
      </c>
      <c r="AD273" s="63">
        <v>209033.71</v>
      </c>
      <c r="AE273" s="67">
        <v>0</v>
      </c>
      <c r="AF273" s="64">
        <v>19004.05</v>
      </c>
      <c r="AG273" s="66">
        <v>209032.62</v>
      </c>
      <c r="AH273" s="63">
        <v>231689.88</v>
      </c>
      <c r="AI273" s="67">
        <v>662.29</v>
      </c>
      <c r="AJ273" s="63">
        <v>21062.29</v>
      </c>
      <c r="AK273" s="66">
        <v>234027.73</v>
      </c>
      <c r="AL273" s="63">
        <v>248500.27</v>
      </c>
      <c r="AM273" s="67">
        <v>296.97000000000003</v>
      </c>
      <c r="AN273" s="63">
        <v>22591.01</v>
      </c>
      <c r="AO273" s="66">
        <v>251239.41</v>
      </c>
      <c r="AP273" s="63">
        <v>347411.16</v>
      </c>
      <c r="AQ273" s="67">
        <v>1449.42</v>
      </c>
      <c r="AR273" s="63">
        <v>31583.039161000001</v>
      </c>
      <c r="AS273" s="66">
        <f t="shared" si="71"/>
        <v>348882.40292290004</v>
      </c>
      <c r="AT273" s="68"/>
      <c r="AU273" s="69"/>
      <c r="AV273" s="63">
        <v>0</v>
      </c>
      <c r="AW273" s="63">
        <v>0</v>
      </c>
      <c r="AX273" s="63">
        <v>14</v>
      </c>
      <c r="AY273" s="63">
        <v>14</v>
      </c>
      <c r="AZ273" s="63">
        <v>14</v>
      </c>
      <c r="BA273" s="63">
        <v>14</v>
      </c>
      <c r="BB273" s="63"/>
      <c r="BC273" s="63"/>
      <c r="BD273" s="70">
        <f t="shared" si="74"/>
        <v>244936.16</v>
      </c>
      <c r="BE273" s="71">
        <f t="shared" si="72"/>
        <v>105.44</v>
      </c>
      <c r="BF273" s="72">
        <f t="shared" si="79"/>
        <v>520.02</v>
      </c>
      <c r="BG273" s="65">
        <f t="shared" si="73"/>
        <v>963069.34</v>
      </c>
      <c r="BH273" s="73">
        <f t="shared" si="76"/>
        <v>2.4189650478807535E-3</v>
      </c>
      <c r="BI273" s="74">
        <f t="shared" si="77"/>
        <v>2.4189650478807501E-3</v>
      </c>
    </row>
    <row r="274" spans="1:61" ht="15.75" customHeight="1" x14ac:dyDescent="0.25">
      <c r="A274" s="59">
        <v>1</v>
      </c>
      <c r="B274" s="60">
        <v>300</v>
      </c>
      <c r="C274" s="60">
        <v>17</v>
      </c>
      <c r="D274" s="61" t="s">
        <v>89</v>
      </c>
      <c r="E274" s="61" t="s">
        <v>351</v>
      </c>
      <c r="F274" s="62">
        <v>14139</v>
      </c>
      <c r="G274" s="63">
        <v>12</v>
      </c>
      <c r="H274" s="63">
        <v>3748075.44</v>
      </c>
      <c r="I274" s="64">
        <v>274858.93</v>
      </c>
      <c r="J274" s="65">
        <v>3890002.49</v>
      </c>
      <c r="K274" s="63">
        <v>3735510.69</v>
      </c>
      <c r="L274" s="64">
        <v>273937.51</v>
      </c>
      <c r="M274" s="65">
        <v>3876961.96</v>
      </c>
      <c r="N274" s="63">
        <v>3389665.47</v>
      </c>
      <c r="O274" s="64">
        <v>248575.68</v>
      </c>
      <c r="P274" s="65">
        <v>3518020.57</v>
      </c>
      <c r="Q274" s="63">
        <v>3562537.68</v>
      </c>
      <c r="R274" s="64">
        <v>264076.78999999998</v>
      </c>
      <c r="S274" s="65">
        <v>3694276.2</v>
      </c>
      <c r="T274" s="63">
        <v>3165721.58</v>
      </c>
      <c r="U274" s="64">
        <v>235626.93</v>
      </c>
      <c r="V274" s="66">
        <v>3281706.01</v>
      </c>
      <c r="W274" s="63">
        <v>3639603.64</v>
      </c>
      <c r="X274" s="64">
        <v>269600.36</v>
      </c>
      <c r="Y274" s="66">
        <v>3774403.67</v>
      </c>
      <c r="Z274" s="63">
        <v>4398289.78</v>
      </c>
      <c r="AA274" s="67">
        <v>352542.52</v>
      </c>
      <c r="AB274" s="64">
        <v>325799.34000000003</v>
      </c>
      <c r="AC274" s="66">
        <v>6677255.4699999997</v>
      </c>
      <c r="AD274" s="63">
        <v>3766042.66</v>
      </c>
      <c r="AE274" s="67">
        <v>255477.72</v>
      </c>
      <c r="AF274" s="64">
        <v>273140.06</v>
      </c>
      <c r="AG274" s="66">
        <v>5939943.3399999999</v>
      </c>
      <c r="AH274" s="63">
        <v>3681279.55</v>
      </c>
      <c r="AI274" s="67">
        <v>460827.25</v>
      </c>
      <c r="AJ274" s="63">
        <v>272850.36</v>
      </c>
      <c r="AK274" s="66">
        <v>5945566.6100000003</v>
      </c>
      <c r="AL274" s="63">
        <v>4681528.82</v>
      </c>
      <c r="AM274" s="67">
        <v>481364.66</v>
      </c>
      <c r="AN274" s="63">
        <v>346977.98</v>
      </c>
      <c r="AO274" s="66">
        <v>6946219.5300000003</v>
      </c>
      <c r="AP274" s="63">
        <v>6665578.75</v>
      </c>
      <c r="AQ274" s="67">
        <v>673071.4</v>
      </c>
      <c r="AR274" s="63">
        <v>493560.90778000001</v>
      </c>
      <c r="AS274" s="66">
        <f t="shared" si="71"/>
        <v>8884400.4056864008</v>
      </c>
      <c r="AT274" s="68"/>
      <c r="AU274" s="69"/>
      <c r="AV274" s="63">
        <v>11261</v>
      </c>
      <c r="AW274" s="63">
        <v>10378</v>
      </c>
      <c r="AX274" s="63">
        <v>11859</v>
      </c>
      <c r="AY274" s="63">
        <v>11798</v>
      </c>
      <c r="AZ274" s="63">
        <v>12224</v>
      </c>
      <c r="BA274" s="63">
        <v>12123</v>
      </c>
      <c r="BB274" s="63"/>
      <c r="BC274" s="63"/>
      <c r="BD274" s="70">
        <f t="shared" si="74"/>
        <v>6878677.0700000003</v>
      </c>
      <c r="BE274" s="71">
        <f t="shared" si="72"/>
        <v>486.5</v>
      </c>
      <c r="BF274" s="72">
        <f>+$BJ$601</f>
        <v>508.08</v>
      </c>
      <c r="BG274" s="65">
        <f t="shared" si="73"/>
        <v>305119.61999999976</v>
      </c>
      <c r="BH274" s="73">
        <f t="shared" si="76"/>
        <v>7.6637648562527885E-4</v>
      </c>
      <c r="BI274" s="74">
        <f t="shared" si="77"/>
        <v>7.6637648562527896E-4</v>
      </c>
    </row>
    <row r="275" spans="1:61" ht="15.75" customHeight="1" x14ac:dyDescent="0.25">
      <c r="A275" s="59">
        <v>1</v>
      </c>
      <c r="B275" s="60">
        <v>301</v>
      </c>
      <c r="C275" s="60">
        <v>8</v>
      </c>
      <c r="D275" s="61" t="s">
        <v>85</v>
      </c>
      <c r="E275" s="61" t="s">
        <v>352</v>
      </c>
      <c r="F275" s="62">
        <v>2992</v>
      </c>
      <c r="G275" s="63">
        <v>10</v>
      </c>
      <c r="H275" s="63">
        <v>1511058.23</v>
      </c>
      <c r="I275" s="64">
        <v>0</v>
      </c>
      <c r="J275" s="65">
        <v>1662164.05</v>
      </c>
      <c r="K275" s="63">
        <v>1703652.83</v>
      </c>
      <c r="L275" s="64">
        <v>0</v>
      </c>
      <c r="M275" s="65">
        <v>1874018.11</v>
      </c>
      <c r="N275" s="63">
        <v>1611298.91</v>
      </c>
      <c r="O275" s="64">
        <v>0</v>
      </c>
      <c r="P275" s="65">
        <v>1772428.8</v>
      </c>
      <c r="Q275" s="63">
        <v>1709368.53</v>
      </c>
      <c r="R275" s="64">
        <v>0</v>
      </c>
      <c r="S275" s="65">
        <v>1880305.39</v>
      </c>
      <c r="T275" s="63">
        <v>1413540.07</v>
      </c>
      <c r="U275" s="64">
        <v>0</v>
      </c>
      <c r="V275" s="66">
        <v>1554894.07</v>
      </c>
      <c r="W275" s="63">
        <v>1889288.56</v>
      </c>
      <c r="X275" s="64">
        <v>0</v>
      </c>
      <c r="Y275" s="66">
        <v>2078217.42</v>
      </c>
      <c r="Z275" s="63">
        <v>1824061.58</v>
      </c>
      <c r="AA275" s="67">
        <v>74934.179999999993</v>
      </c>
      <c r="AB275" s="64">
        <v>0</v>
      </c>
      <c r="AC275" s="66">
        <v>2542475.34</v>
      </c>
      <c r="AD275" s="63">
        <v>1741486.63</v>
      </c>
      <c r="AE275" s="67">
        <v>71868.31</v>
      </c>
      <c r="AF275" s="64">
        <v>0</v>
      </c>
      <c r="AG275" s="66">
        <v>2440561.83</v>
      </c>
      <c r="AH275" s="63">
        <v>1541955.25</v>
      </c>
      <c r="AI275" s="67">
        <v>106417.79</v>
      </c>
      <c r="AJ275" s="63">
        <v>0</v>
      </c>
      <c r="AK275" s="66">
        <v>2225776.4500000002</v>
      </c>
      <c r="AL275" s="63">
        <v>1915825.1</v>
      </c>
      <c r="AM275" s="67">
        <v>111425.55</v>
      </c>
      <c r="AN275" s="63">
        <v>0</v>
      </c>
      <c r="AO275" s="66">
        <v>2609406.5</v>
      </c>
      <c r="AP275" s="63">
        <v>2684575.5</v>
      </c>
      <c r="AQ275" s="67">
        <v>118743.07</v>
      </c>
      <c r="AR275" s="63">
        <v>0</v>
      </c>
      <c r="AS275" s="66">
        <f t="shared" si="71"/>
        <v>3463393.5490000006</v>
      </c>
      <c r="AT275" s="68"/>
      <c r="AU275" s="69"/>
      <c r="AV275" s="63">
        <v>2824</v>
      </c>
      <c r="AW275" s="63">
        <v>2758</v>
      </c>
      <c r="AX275" s="63">
        <v>2953</v>
      </c>
      <c r="AY275" s="63">
        <v>2852</v>
      </c>
      <c r="AZ275" s="63">
        <v>2927</v>
      </c>
      <c r="BA275" s="63">
        <v>2915</v>
      </c>
      <c r="BB275" s="63"/>
      <c r="BC275" s="63"/>
      <c r="BD275" s="70">
        <f t="shared" si="74"/>
        <v>2656322.73</v>
      </c>
      <c r="BE275" s="71">
        <f t="shared" si="72"/>
        <v>887.81</v>
      </c>
      <c r="BF275" s="72">
        <f>+$BJ$600</f>
        <v>520.02</v>
      </c>
      <c r="BG275" s="65">
        <f t="shared" si="73"/>
        <v>0</v>
      </c>
      <c r="BH275" s="73">
        <f t="shared" si="76"/>
        <v>0</v>
      </c>
      <c r="BI275" s="74">
        <f t="shared" si="77"/>
        <v>0</v>
      </c>
    </row>
    <row r="276" spans="1:61" ht="15.75" customHeight="1" x14ac:dyDescent="0.25">
      <c r="A276" s="59">
        <v>1</v>
      </c>
      <c r="B276" s="60">
        <v>302</v>
      </c>
      <c r="C276" s="60">
        <v>8</v>
      </c>
      <c r="D276" s="61" t="s">
        <v>89</v>
      </c>
      <c r="E276" s="61" t="s">
        <v>353</v>
      </c>
      <c r="F276" s="62">
        <v>10619</v>
      </c>
      <c r="G276" s="63">
        <v>12</v>
      </c>
      <c r="H276" s="63">
        <v>6400921.3499999996</v>
      </c>
      <c r="I276" s="64">
        <v>442110.83</v>
      </c>
      <c r="J276" s="65">
        <v>6673867.79</v>
      </c>
      <c r="K276" s="63">
        <v>7214645.5099999998</v>
      </c>
      <c r="L276" s="64">
        <v>498314.64</v>
      </c>
      <c r="M276" s="65">
        <v>7522290.5700000003</v>
      </c>
      <c r="N276" s="63">
        <v>6288875.4500000002</v>
      </c>
      <c r="O276" s="64">
        <v>434372.35</v>
      </c>
      <c r="P276" s="65">
        <v>6557043.4699999997</v>
      </c>
      <c r="Q276" s="63">
        <v>6646876.6500000004</v>
      </c>
      <c r="R276" s="64">
        <v>462219.88</v>
      </c>
      <c r="S276" s="65">
        <v>6926815.5899999999</v>
      </c>
      <c r="T276" s="63">
        <v>6567338.4000000004</v>
      </c>
      <c r="U276" s="64">
        <v>457381.01</v>
      </c>
      <c r="V276" s="66">
        <v>6843152.2699999996</v>
      </c>
      <c r="W276" s="63">
        <v>7484478.71</v>
      </c>
      <c r="X276" s="64">
        <v>522171.98</v>
      </c>
      <c r="Y276" s="66">
        <v>7797783.54</v>
      </c>
      <c r="Z276" s="63">
        <v>7970675.7199999997</v>
      </c>
      <c r="AA276" s="67">
        <v>174062.37</v>
      </c>
      <c r="AB276" s="64">
        <v>556092.63</v>
      </c>
      <c r="AC276" s="66">
        <v>9053456.4700000007</v>
      </c>
      <c r="AD276" s="63">
        <v>6986330.1900000004</v>
      </c>
      <c r="AE276" s="67">
        <v>141109.4</v>
      </c>
      <c r="AF276" s="64">
        <v>488920.51</v>
      </c>
      <c r="AG276" s="66">
        <v>8047075.4199999999</v>
      </c>
      <c r="AH276" s="63">
        <v>6419135.8499999996</v>
      </c>
      <c r="AI276" s="67">
        <v>181686.68</v>
      </c>
      <c r="AJ276" s="63">
        <v>151597.82</v>
      </c>
      <c r="AK276" s="66">
        <v>7780517.4299999997</v>
      </c>
      <c r="AL276" s="63">
        <v>7889842.3700000001</v>
      </c>
      <c r="AM276" s="67">
        <v>207148.89</v>
      </c>
      <c r="AN276" s="63">
        <v>0</v>
      </c>
      <c r="AO276" s="66">
        <v>9687825.9299999997</v>
      </c>
      <c r="AP276" s="63">
        <v>10531924.689999999</v>
      </c>
      <c r="AQ276" s="67">
        <v>195284.56</v>
      </c>
      <c r="AR276" s="63">
        <v>0</v>
      </c>
      <c r="AS276" s="66">
        <f t="shared" si="71"/>
        <v>12750971.889599999</v>
      </c>
      <c r="AT276" s="68"/>
      <c r="AU276" s="69"/>
      <c r="AV276" s="63">
        <v>4234</v>
      </c>
      <c r="AW276" s="63">
        <v>4162</v>
      </c>
      <c r="AX276" s="63">
        <v>4325</v>
      </c>
      <c r="AY276" s="63">
        <v>4858</v>
      </c>
      <c r="AZ276" s="63">
        <v>5265</v>
      </c>
      <c r="BA276" s="63">
        <v>5265</v>
      </c>
      <c r="BB276" s="63"/>
      <c r="BC276" s="63"/>
      <c r="BD276" s="70">
        <f t="shared" si="74"/>
        <v>9463969.4299999997</v>
      </c>
      <c r="BE276" s="71">
        <f t="shared" si="72"/>
        <v>891.23</v>
      </c>
      <c r="BF276" s="72">
        <f>+$BJ$601</f>
        <v>508.08</v>
      </c>
      <c r="BG276" s="65">
        <f t="shared" si="73"/>
        <v>0</v>
      </c>
      <c r="BH276" s="73">
        <f t="shared" si="76"/>
        <v>0</v>
      </c>
      <c r="BI276" s="74">
        <f t="shared" si="77"/>
        <v>0</v>
      </c>
    </row>
    <row r="277" spans="1:61" ht="15.75" customHeight="1" x14ac:dyDescent="0.25">
      <c r="A277" s="59">
        <v>1</v>
      </c>
      <c r="B277" s="60">
        <v>303</v>
      </c>
      <c r="C277" s="60">
        <v>12</v>
      </c>
      <c r="D277" s="61" t="s">
        <v>85</v>
      </c>
      <c r="E277" s="61" t="s">
        <v>354</v>
      </c>
      <c r="F277" s="62">
        <v>1968</v>
      </c>
      <c r="G277" s="63">
        <v>10</v>
      </c>
      <c r="H277" s="63">
        <v>192048.08</v>
      </c>
      <c r="I277" s="64">
        <v>0</v>
      </c>
      <c r="J277" s="65">
        <v>211252.89</v>
      </c>
      <c r="K277" s="63">
        <v>221475.66</v>
      </c>
      <c r="L277" s="64">
        <v>0</v>
      </c>
      <c r="M277" s="65">
        <v>243623.23</v>
      </c>
      <c r="N277" s="63">
        <v>164226.96</v>
      </c>
      <c r="O277" s="64">
        <v>0</v>
      </c>
      <c r="P277" s="65">
        <v>180649.66</v>
      </c>
      <c r="Q277" s="63">
        <v>212386.71</v>
      </c>
      <c r="R277" s="64">
        <v>0</v>
      </c>
      <c r="S277" s="65">
        <v>233625.38</v>
      </c>
      <c r="T277" s="63">
        <v>233489.15</v>
      </c>
      <c r="U277" s="64">
        <v>0</v>
      </c>
      <c r="V277" s="66">
        <v>256838.07</v>
      </c>
      <c r="W277" s="63">
        <v>325824.90999999997</v>
      </c>
      <c r="X277" s="64">
        <v>0</v>
      </c>
      <c r="Y277" s="66">
        <v>358407.4</v>
      </c>
      <c r="Z277" s="63">
        <v>445904.61</v>
      </c>
      <c r="AA277" s="67">
        <v>1417.48</v>
      </c>
      <c r="AB277" s="64">
        <v>0</v>
      </c>
      <c r="AC277" s="66">
        <v>490495.07</v>
      </c>
      <c r="AD277" s="63">
        <v>298732.45</v>
      </c>
      <c r="AE277" s="67">
        <v>137.37</v>
      </c>
      <c r="AF277" s="64">
        <v>0</v>
      </c>
      <c r="AG277" s="66">
        <v>328605.69</v>
      </c>
      <c r="AH277" s="63">
        <v>288533.69</v>
      </c>
      <c r="AI277" s="67">
        <v>5.24</v>
      </c>
      <c r="AJ277" s="63">
        <v>0</v>
      </c>
      <c r="AK277" s="66">
        <v>317387.06</v>
      </c>
      <c r="AL277" s="63">
        <v>701927.57</v>
      </c>
      <c r="AM277" s="67">
        <v>0</v>
      </c>
      <c r="AN277" s="63">
        <v>0</v>
      </c>
      <c r="AO277" s="66">
        <v>772120.33</v>
      </c>
      <c r="AP277" s="63">
        <v>769057.53</v>
      </c>
      <c r="AQ277" s="67">
        <v>0</v>
      </c>
      <c r="AR277" s="63">
        <v>0</v>
      </c>
      <c r="AS277" s="66">
        <f t="shared" si="71"/>
        <v>845963.28300000005</v>
      </c>
      <c r="AT277" s="68"/>
      <c r="AU277" s="69"/>
      <c r="AV277" s="63">
        <v>0</v>
      </c>
      <c r="AW277" s="63">
        <v>0</v>
      </c>
      <c r="AX277" s="63">
        <v>0</v>
      </c>
      <c r="AY277" s="63">
        <v>0</v>
      </c>
      <c r="AZ277" s="63">
        <v>0</v>
      </c>
      <c r="BA277" s="63">
        <v>0</v>
      </c>
      <c r="BB277" s="63"/>
      <c r="BC277" s="63"/>
      <c r="BD277" s="70">
        <f t="shared" si="74"/>
        <v>550914.29</v>
      </c>
      <c r="BE277" s="71">
        <f t="shared" si="72"/>
        <v>279.94</v>
      </c>
      <c r="BF277" s="72">
        <f t="shared" ref="BF277:BF278" si="80">+$BJ$600</f>
        <v>520.02</v>
      </c>
      <c r="BG277" s="65">
        <f t="shared" si="73"/>
        <v>472477.43999999994</v>
      </c>
      <c r="BH277" s="73">
        <f t="shared" si="76"/>
        <v>1.1867332556471746E-3</v>
      </c>
      <c r="BI277" s="74">
        <f t="shared" si="77"/>
        <v>1.18673325564717E-3</v>
      </c>
    </row>
    <row r="278" spans="1:61" ht="15" x14ac:dyDescent="0.25">
      <c r="A278" s="59">
        <v>1</v>
      </c>
      <c r="B278" s="60">
        <v>304</v>
      </c>
      <c r="C278" s="60">
        <v>18</v>
      </c>
      <c r="D278" s="61" t="s">
        <v>85</v>
      </c>
      <c r="E278" s="61" t="s">
        <v>355</v>
      </c>
      <c r="F278" s="62">
        <v>748</v>
      </c>
      <c r="G278" s="63">
        <v>10</v>
      </c>
      <c r="H278" s="63">
        <v>155618.84</v>
      </c>
      <c r="I278" s="64">
        <v>0</v>
      </c>
      <c r="J278" s="65">
        <v>171180.72</v>
      </c>
      <c r="K278" s="63">
        <v>189136.03</v>
      </c>
      <c r="L278" s="64">
        <v>0</v>
      </c>
      <c r="M278" s="65">
        <v>208049.64</v>
      </c>
      <c r="N278" s="63">
        <v>156773.45000000001</v>
      </c>
      <c r="O278" s="64">
        <v>0</v>
      </c>
      <c r="P278" s="65">
        <v>172450.79</v>
      </c>
      <c r="Q278" s="63">
        <v>174953.8</v>
      </c>
      <c r="R278" s="64">
        <v>0</v>
      </c>
      <c r="S278" s="65">
        <v>192449.17</v>
      </c>
      <c r="T278" s="63">
        <v>158382.44</v>
      </c>
      <c r="U278" s="64">
        <v>0</v>
      </c>
      <c r="V278" s="66">
        <v>174220.68</v>
      </c>
      <c r="W278" s="63">
        <v>208205.7</v>
      </c>
      <c r="X278" s="64">
        <v>0</v>
      </c>
      <c r="Y278" s="66">
        <v>229026.27</v>
      </c>
      <c r="Z278" s="63">
        <v>300013.27</v>
      </c>
      <c r="AA278" s="67">
        <v>1329.58</v>
      </c>
      <c r="AB278" s="64">
        <v>0</v>
      </c>
      <c r="AC278" s="66">
        <v>356364.13</v>
      </c>
      <c r="AD278" s="63">
        <v>247009.35</v>
      </c>
      <c r="AE278" s="67">
        <v>2345.71</v>
      </c>
      <c r="AF278" s="64">
        <v>0</v>
      </c>
      <c r="AG278" s="66">
        <v>295847.11</v>
      </c>
      <c r="AH278" s="63">
        <v>237911.44</v>
      </c>
      <c r="AI278" s="67">
        <v>5846.16</v>
      </c>
      <c r="AJ278" s="63">
        <v>0</v>
      </c>
      <c r="AK278" s="66">
        <v>296223.44</v>
      </c>
      <c r="AL278" s="63">
        <v>266355.87</v>
      </c>
      <c r="AM278" s="67">
        <v>7392.72</v>
      </c>
      <c r="AN278" s="63">
        <v>0</v>
      </c>
      <c r="AO278" s="66">
        <v>330409.94</v>
      </c>
      <c r="AP278" s="63">
        <v>381762.86</v>
      </c>
      <c r="AQ278" s="67">
        <v>5577.23</v>
      </c>
      <c r="AR278" s="63">
        <v>0</v>
      </c>
      <c r="AS278" s="66">
        <f t="shared" si="71"/>
        <v>458477.74500000005</v>
      </c>
      <c r="AT278" s="68"/>
      <c r="AU278" s="69"/>
      <c r="AV278" s="63">
        <v>127</v>
      </c>
      <c r="AW278" s="63">
        <v>122</v>
      </c>
      <c r="AX278" s="63">
        <v>187</v>
      </c>
      <c r="AY278" s="63">
        <v>208</v>
      </c>
      <c r="AZ278" s="63">
        <v>204</v>
      </c>
      <c r="BA278" s="63">
        <v>204</v>
      </c>
      <c r="BB278" s="63"/>
      <c r="BC278" s="63"/>
      <c r="BD278" s="70">
        <f t="shared" si="74"/>
        <v>347464.47</v>
      </c>
      <c r="BE278" s="71">
        <f t="shared" si="72"/>
        <v>464.52</v>
      </c>
      <c r="BF278" s="72">
        <f t="shared" si="80"/>
        <v>520.02</v>
      </c>
      <c r="BG278" s="65">
        <f t="shared" si="73"/>
        <v>41514</v>
      </c>
      <c r="BH278" s="73">
        <f t="shared" si="76"/>
        <v>1.0427173914364422E-4</v>
      </c>
      <c r="BI278" s="74">
        <f t="shared" si="77"/>
        <v>1.04271739143644E-4</v>
      </c>
    </row>
    <row r="279" spans="1:61" ht="15.75" customHeight="1" x14ac:dyDescent="0.25">
      <c r="A279" s="59">
        <v>1</v>
      </c>
      <c r="B279" s="60">
        <v>306</v>
      </c>
      <c r="C279" s="60">
        <v>19</v>
      </c>
      <c r="D279" s="61" t="s">
        <v>89</v>
      </c>
      <c r="E279" s="61" t="s">
        <v>356</v>
      </c>
      <c r="F279" s="62">
        <v>2838</v>
      </c>
      <c r="G279" s="63">
        <v>12</v>
      </c>
      <c r="H279" s="63">
        <v>570107.43999999994</v>
      </c>
      <c r="I279" s="64">
        <v>51309.77</v>
      </c>
      <c r="J279" s="65">
        <v>581053.38</v>
      </c>
      <c r="K279" s="63">
        <v>500322.24</v>
      </c>
      <c r="L279" s="64">
        <v>45029.1</v>
      </c>
      <c r="M279" s="65">
        <v>509928.31</v>
      </c>
      <c r="N279" s="63">
        <v>410356.17</v>
      </c>
      <c r="O279" s="64">
        <v>36932.089999999997</v>
      </c>
      <c r="P279" s="65">
        <v>418234.96</v>
      </c>
      <c r="Q279" s="63">
        <v>390473.82</v>
      </c>
      <c r="R279" s="64">
        <v>36038.120000000003</v>
      </c>
      <c r="S279" s="65">
        <v>396967.99</v>
      </c>
      <c r="T279" s="63">
        <v>322005.37</v>
      </c>
      <c r="U279" s="64">
        <v>30184.23</v>
      </c>
      <c r="V279" s="66">
        <v>326839.67</v>
      </c>
      <c r="W279" s="63">
        <v>448390.97</v>
      </c>
      <c r="X279" s="64">
        <v>40762.879999999997</v>
      </c>
      <c r="Y279" s="66">
        <v>456543.47</v>
      </c>
      <c r="Z279" s="63">
        <v>508456.63</v>
      </c>
      <c r="AA279" s="67">
        <v>9598.74</v>
      </c>
      <c r="AB279" s="64">
        <v>46223.39</v>
      </c>
      <c r="AC279" s="66">
        <v>517653.41</v>
      </c>
      <c r="AD279" s="63">
        <v>602431.44999999995</v>
      </c>
      <c r="AE279" s="67">
        <v>3708.61</v>
      </c>
      <c r="AF279" s="64">
        <v>55989.29</v>
      </c>
      <c r="AG279" s="66">
        <v>620348.13</v>
      </c>
      <c r="AH279" s="63">
        <v>617072.06000000006</v>
      </c>
      <c r="AI279" s="67">
        <v>2957.26</v>
      </c>
      <c r="AJ279" s="63">
        <v>56097.63</v>
      </c>
      <c r="AK279" s="66">
        <v>637465.80000000005</v>
      </c>
      <c r="AL279" s="63">
        <v>611460.25</v>
      </c>
      <c r="AM279" s="67">
        <v>3196.63</v>
      </c>
      <c r="AN279" s="63">
        <v>56470.51</v>
      </c>
      <c r="AO279" s="66">
        <v>628711.06000000006</v>
      </c>
      <c r="AP279" s="63">
        <v>892743.38</v>
      </c>
      <c r="AQ279" s="67">
        <v>2479.33</v>
      </c>
      <c r="AR279" s="63">
        <v>80832.059852000006</v>
      </c>
      <c r="AS279" s="66">
        <f t="shared" si="71"/>
        <v>929752.66736576008</v>
      </c>
      <c r="AT279" s="68"/>
      <c r="AU279" s="69"/>
      <c r="AV279" s="63">
        <v>48</v>
      </c>
      <c r="AW279" s="63">
        <v>56</v>
      </c>
      <c r="AX279" s="63">
        <v>56</v>
      </c>
      <c r="AY279" s="63">
        <v>48</v>
      </c>
      <c r="AZ279" s="63">
        <v>104</v>
      </c>
      <c r="BA279" s="63">
        <v>104</v>
      </c>
      <c r="BB279" s="63"/>
      <c r="BC279" s="63"/>
      <c r="BD279" s="70">
        <f t="shared" si="74"/>
        <v>666786.21</v>
      </c>
      <c r="BE279" s="71">
        <f t="shared" si="72"/>
        <v>234.95</v>
      </c>
      <c r="BF279" s="72">
        <f t="shared" ref="BF279:BF280" si="81">+$BJ$601</f>
        <v>508.08</v>
      </c>
      <c r="BG279" s="65">
        <f t="shared" si="73"/>
        <v>775142.94</v>
      </c>
      <c r="BH279" s="73">
        <f t="shared" si="76"/>
        <v>1.9469456674547734E-3</v>
      </c>
      <c r="BI279" s="74">
        <f t="shared" si="77"/>
        <v>1.9469456674547699E-3</v>
      </c>
    </row>
    <row r="280" spans="1:61" ht="15.75" customHeight="1" x14ac:dyDescent="0.25">
      <c r="A280" s="59">
        <v>1</v>
      </c>
      <c r="B280" s="60">
        <v>307</v>
      </c>
      <c r="C280" s="60">
        <v>10</v>
      </c>
      <c r="D280" s="61" t="s">
        <v>89</v>
      </c>
      <c r="E280" s="61" t="s">
        <v>357</v>
      </c>
      <c r="F280" s="62">
        <v>4537</v>
      </c>
      <c r="G280" s="63">
        <v>12</v>
      </c>
      <c r="H280" s="63">
        <v>921117.15</v>
      </c>
      <c r="I280" s="64">
        <v>0</v>
      </c>
      <c r="J280" s="65">
        <v>1031651.21</v>
      </c>
      <c r="K280" s="63">
        <v>1027232.26</v>
      </c>
      <c r="L280" s="64">
        <v>0</v>
      </c>
      <c r="M280" s="65">
        <v>1150500.1299999999</v>
      </c>
      <c r="N280" s="63">
        <v>937668.28</v>
      </c>
      <c r="O280" s="64">
        <v>0</v>
      </c>
      <c r="P280" s="65">
        <v>1050188.47</v>
      </c>
      <c r="Q280" s="63">
        <v>968264.57</v>
      </c>
      <c r="R280" s="64">
        <v>0</v>
      </c>
      <c r="S280" s="65">
        <v>1084456.32</v>
      </c>
      <c r="T280" s="63">
        <v>842397.7</v>
      </c>
      <c r="U280" s="64">
        <v>0</v>
      </c>
      <c r="V280" s="66">
        <v>943485.43</v>
      </c>
      <c r="W280" s="63">
        <v>976075.05</v>
      </c>
      <c r="X280" s="64">
        <v>0</v>
      </c>
      <c r="Y280" s="66">
        <v>1093204.06</v>
      </c>
      <c r="Z280" s="63">
        <v>1054109.95</v>
      </c>
      <c r="AA280" s="67">
        <v>2098.13</v>
      </c>
      <c r="AB280" s="64">
        <v>0</v>
      </c>
      <c r="AC280" s="66">
        <v>1179368.1000000001</v>
      </c>
      <c r="AD280" s="63">
        <v>1093731.5</v>
      </c>
      <c r="AE280" s="67">
        <v>1135.46</v>
      </c>
      <c r="AF280" s="64">
        <v>0</v>
      </c>
      <c r="AG280" s="66">
        <v>1225714.3400000001</v>
      </c>
      <c r="AH280" s="63">
        <v>917949.06</v>
      </c>
      <c r="AI280" s="67">
        <v>807.75</v>
      </c>
      <c r="AJ280" s="63">
        <v>0</v>
      </c>
      <c r="AK280" s="66">
        <v>1032103.7</v>
      </c>
      <c r="AL280" s="63">
        <v>1284498.1200000001</v>
      </c>
      <c r="AM280" s="67">
        <v>396.03</v>
      </c>
      <c r="AN280" s="63">
        <v>0</v>
      </c>
      <c r="AO280" s="66">
        <v>1441761.93</v>
      </c>
      <c r="AP280" s="63">
        <v>1648524.36</v>
      </c>
      <c r="AQ280" s="67">
        <v>621.19000000000005</v>
      </c>
      <c r="AR280" s="63">
        <v>0</v>
      </c>
      <c r="AS280" s="66">
        <f t="shared" si="71"/>
        <v>1852563.6080000002</v>
      </c>
      <c r="AT280" s="68"/>
      <c r="AU280" s="69"/>
      <c r="AV280" s="63">
        <v>5</v>
      </c>
      <c r="AW280" s="63">
        <v>9</v>
      </c>
      <c r="AX280" s="63">
        <v>22</v>
      </c>
      <c r="AY280" s="63">
        <v>16</v>
      </c>
      <c r="AZ280" s="63">
        <v>31</v>
      </c>
      <c r="BA280" s="63">
        <v>31</v>
      </c>
      <c r="BB280" s="63"/>
      <c r="BC280" s="63"/>
      <c r="BD280" s="70">
        <f t="shared" si="74"/>
        <v>1346302.34</v>
      </c>
      <c r="BE280" s="71">
        <f t="shared" si="72"/>
        <v>296.74</v>
      </c>
      <c r="BF280" s="72">
        <f t="shared" si="81"/>
        <v>508.08</v>
      </c>
      <c r="BG280" s="65">
        <f t="shared" si="73"/>
        <v>958849.57999999984</v>
      </c>
      <c r="BH280" s="73">
        <f t="shared" si="76"/>
        <v>2.4083661724659828E-3</v>
      </c>
      <c r="BI280" s="74">
        <f t="shared" si="77"/>
        <v>2.4083661724659802E-3</v>
      </c>
    </row>
    <row r="281" spans="1:61" ht="15.75" customHeight="1" x14ac:dyDescent="0.25">
      <c r="A281" s="59">
        <v>1</v>
      </c>
      <c r="B281" s="60">
        <v>308</v>
      </c>
      <c r="C281" s="60">
        <v>19</v>
      </c>
      <c r="D281" s="61" t="s">
        <v>85</v>
      </c>
      <c r="E281" s="61" t="s">
        <v>358</v>
      </c>
      <c r="F281" s="62">
        <v>3705</v>
      </c>
      <c r="G281" s="63">
        <v>10</v>
      </c>
      <c r="H281" s="63">
        <v>826744.79</v>
      </c>
      <c r="I281" s="64">
        <v>0</v>
      </c>
      <c r="J281" s="65">
        <v>909419.26</v>
      </c>
      <c r="K281" s="63">
        <v>955801.05</v>
      </c>
      <c r="L281" s="64">
        <v>0</v>
      </c>
      <c r="M281" s="65">
        <v>1051381.1499999999</v>
      </c>
      <c r="N281" s="63">
        <v>922129.5</v>
      </c>
      <c r="O281" s="64">
        <v>0</v>
      </c>
      <c r="P281" s="65">
        <v>1014342.45</v>
      </c>
      <c r="Q281" s="63">
        <v>799007.94</v>
      </c>
      <c r="R281" s="64">
        <v>0</v>
      </c>
      <c r="S281" s="65">
        <v>878908.74</v>
      </c>
      <c r="T281" s="63">
        <v>777553.84</v>
      </c>
      <c r="U281" s="64">
        <v>0</v>
      </c>
      <c r="V281" s="66">
        <v>855309.22</v>
      </c>
      <c r="W281" s="63">
        <v>1014772.14</v>
      </c>
      <c r="X281" s="64">
        <v>0</v>
      </c>
      <c r="Y281" s="66">
        <v>1116249.3500000001</v>
      </c>
      <c r="Z281" s="63">
        <v>1102613.77</v>
      </c>
      <c r="AA281" s="67">
        <v>174098.29</v>
      </c>
      <c r="AB281" s="64">
        <v>0</v>
      </c>
      <c r="AC281" s="66">
        <v>2184217.92</v>
      </c>
      <c r="AD281" s="63">
        <v>1057720.8600000001</v>
      </c>
      <c r="AE281" s="67">
        <v>138351.79</v>
      </c>
      <c r="AF281" s="64">
        <v>0</v>
      </c>
      <c r="AG281" s="66">
        <v>2141964.9500000002</v>
      </c>
      <c r="AH281" s="63">
        <v>912996.25</v>
      </c>
      <c r="AI281" s="67">
        <v>185901.71</v>
      </c>
      <c r="AJ281" s="63">
        <v>0</v>
      </c>
      <c r="AK281" s="66">
        <v>1998569.68</v>
      </c>
      <c r="AL281" s="63">
        <v>1138415.1599999999</v>
      </c>
      <c r="AM281" s="67">
        <v>184290.94</v>
      </c>
      <c r="AN281" s="63">
        <v>0</v>
      </c>
      <c r="AO281" s="66">
        <v>2260346.92</v>
      </c>
      <c r="AP281" s="63">
        <v>1617735.92</v>
      </c>
      <c r="AQ281" s="67">
        <v>198902.26</v>
      </c>
      <c r="AR281" s="63">
        <v>0</v>
      </c>
      <c r="AS281" s="66">
        <f t="shared" si="71"/>
        <v>2845738.6100000003</v>
      </c>
      <c r="AT281" s="68"/>
      <c r="AU281" s="69"/>
      <c r="AV281" s="63">
        <v>5310</v>
      </c>
      <c r="AW281" s="63">
        <v>5163</v>
      </c>
      <c r="AX281" s="63">
        <v>5474</v>
      </c>
      <c r="AY281" s="63">
        <v>5529</v>
      </c>
      <c r="AZ281" s="63">
        <v>5868</v>
      </c>
      <c r="BA281" s="63">
        <v>5868</v>
      </c>
      <c r="BB281" s="63"/>
      <c r="BC281" s="63"/>
      <c r="BD281" s="70">
        <f t="shared" si="74"/>
        <v>2286167.62</v>
      </c>
      <c r="BE281" s="71">
        <f t="shared" si="72"/>
        <v>617.04999999999995</v>
      </c>
      <c r="BF281" s="72">
        <f t="shared" ref="BF281:BF283" si="82">+$BJ$600</f>
        <v>520.02</v>
      </c>
      <c r="BG281" s="65">
        <f t="shared" si="73"/>
        <v>0</v>
      </c>
      <c r="BH281" s="73">
        <f t="shared" si="76"/>
        <v>0</v>
      </c>
      <c r="BI281" s="74">
        <f t="shared" si="77"/>
        <v>0</v>
      </c>
    </row>
    <row r="282" spans="1:61" ht="15.75" customHeight="1" x14ac:dyDescent="0.25">
      <c r="A282" s="59">
        <v>1</v>
      </c>
      <c r="B282" s="60">
        <v>309</v>
      </c>
      <c r="C282" s="60">
        <v>12</v>
      </c>
      <c r="D282" s="61" t="s">
        <v>85</v>
      </c>
      <c r="E282" s="61" t="s">
        <v>359</v>
      </c>
      <c r="F282" s="62">
        <v>4770</v>
      </c>
      <c r="G282" s="63">
        <v>10</v>
      </c>
      <c r="H282" s="63">
        <v>521560.33</v>
      </c>
      <c r="I282" s="64">
        <v>0</v>
      </c>
      <c r="J282" s="65">
        <v>573716.36</v>
      </c>
      <c r="K282" s="63">
        <v>510997.78</v>
      </c>
      <c r="L282" s="64">
        <v>0</v>
      </c>
      <c r="M282" s="65">
        <v>562097.55000000005</v>
      </c>
      <c r="N282" s="63">
        <v>387034.6</v>
      </c>
      <c r="O282" s="64">
        <v>0</v>
      </c>
      <c r="P282" s="65">
        <v>425738.06</v>
      </c>
      <c r="Q282" s="63">
        <v>483021.36</v>
      </c>
      <c r="R282" s="64">
        <v>0</v>
      </c>
      <c r="S282" s="65">
        <v>531323.49</v>
      </c>
      <c r="T282" s="63">
        <v>445264.81</v>
      </c>
      <c r="U282" s="64">
        <v>0</v>
      </c>
      <c r="V282" s="66">
        <v>489791.29</v>
      </c>
      <c r="W282" s="63">
        <v>577372.91</v>
      </c>
      <c r="X282" s="64">
        <v>0</v>
      </c>
      <c r="Y282" s="66">
        <v>635110.19999999995</v>
      </c>
      <c r="Z282" s="63">
        <v>672250.42</v>
      </c>
      <c r="AA282" s="67">
        <v>1091.8699999999999</v>
      </c>
      <c r="AB282" s="64">
        <v>0</v>
      </c>
      <c r="AC282" s="66">
        <v>744187.2</v>
      </c>
      <c r="AD282" s="63">
        <v>648710.56000000006</v>
      </c>
      <c r="AE282" s="67">
        <v>727.61</v>
      </c>
      <c r="AF282" s="64">
        <v>0</v>
      </c>
      <c r="AG282" s="66">
        <v>718694.05</v>
      </c>
      <c r="AH282" s="63">
        <v>693545.18</v>
      </c>
      <c r="AI282" s="67">
        <v>215.09</v>
      </c>
      <c r="AJ282" s="63">
        <v>0</v>
      </c>
      <c r="AK282" s="66">
        <v>769013.88</v>
      </c>
      <c r="AL282" s="63">
        <v>749245.19</v>
      </c>
      <c r="AM282" s="67">
        <v>860.93</v>
      </c>
      <c r="AN282" s="63">
        <v>0</v>
      </c>
      <c r="AO282" s="66">
        <v>829573.47</v>
      </c>
      <c r="AP282" s="63">
        <v>1193518.31</v>
      </c>
      <c r="AQ282" s="67">
        <v>542.44000000000005</v>
      </c>
      <c r="AR282" s="63">
        <v>0</v>
      </c>
      <c r="AS282" s="66">
        <f t="shared" si="71"/>
        <v>1318624.1090000004</v>
      </c>
      <c r="AT282" s="68"/>
      <c r="AU282" s="69"/>
      <c r="AV282" s="63">
        <v>27</v>
      </c>
      <c r="AW282" s="63">
        <v>27</v>
      </c>
      <c r="AX282" s="63">
        <v>29</v>
      </c>
      <c r="AY282" s="63">
        <v>29</v>
      </c>
      <c r="AZ282" s="63">
        <v>29</v>
      </c>
      <c r="BA282" s="63">
        <v>29</v>
      </c>
      <c r="BB282" s="63"/>
      <c r="BC282" s="63"/>
      <c r="BD282" s="70">
        <f t="shared" si="74"/>
        <v>876018.54</v>
      </c>
      <c r="BE282" s="71">
        <f t="shared" si="72"/>
        <v>183.65</v>
      </c>
      <c r="BF282" s="72">
        <f t="shared" si="82"/>
        <v>520.02</v>
      </c>
      <c r="BG282" s="65">
        <f t="shared" si="73"/>
        <v>1604484.9</v>
      </c>
      <c r="BH282" s="73">
        <f t="shared" si="76"/>
        <v>4.0300243520912478E-3</v>
      </c>
      <c r="BI282" s="74">
        <f t="shared" si="77"/>
        <v>4.0300243520912504E-3</v>
      </c>
    </row>
    <row r="283" spans="1:61" ht="15.75" customHeight="1" x14ac:dyDescent="0.25">
      <c r="A283" s="59">
        <v>1</v>
      </c>
      <c r="B283" s="60">
        <v>310</v>
      </c>
      <c r="C283" s="60">
        <v>15</v>
      </c>
      <c r="D283" s="61" t="s">
        <v>85</v>
      </c>
      <c r="E283" s="61" t="s">
        <v>360</v>
      </c>
      <c r="F283" s="62">
        <v>1177</v>
      </c>
      <c r="G283" s="63">
        <v>10</v>
      </c>
      <c r="H283" s="63">
        <v>21991.26</v>
      </c>
      <c r="I283" s="64">
        <v>2201.42</v>
      </c>
      <c r="J283" s="65">
        <v>21768.82</v>
      </c>
      <c r="K283" s="63">
        <v>12452.58</v>
      </c>
      <c r="L283" s="64">
        <v>1845</v>
      </c>
      <c r="M283" s="65">
        <v>11668.34</v>
      </c>
      <c r="N283" s="63">
        <v>21964.39</v>
      </c>
      <c r="O283" s="64">
        <v>836.34</v>
      </c>
      <c r="P283" s="65">
        <v>23240.85</v>
      </c>
      <c r="Q283" s="63">
        <v>23833.11</v>
      </c>
      <c r="R283" s="64">
        <v>951.16</v>
      </c>
      <c r="S283" s="65">
        <v>25170.15</v>
      </c>
      <c r="T283" s="63">
        <v>12625.31</v>
      </c>
      <c r="U283" s="64">
        <v>534.83000000000004</v>
      </c>
      <c r="V283" s="66">
        <v>13299.53</v>
      </c>
      <c r="W283" s="63">
        <v>35916.53</v>
      </c>
      <c r="X283" s="64">
        <v>1381.42</v>
      </c>
      <c r="Y283" s="66">
        <v>37988.620000000003</v>
      </c>
      <c r="Z283" s="63">
        <v>45620.04</v>
      </c>
      <c r="AA283" s="67">
        <v>27.61</v>
      </c>
      <c r="AB283" s="64">
        <v>1754.64</v>
      </c>
      <c r="AC283" s="66">
        <v>48251.95</v>
      </c>
      <c r="AD283" s="63">
        <v>50131.83</v>
      </c>
      <c r="AE283" s="67">
        <v>133.49</v>
      </c>
      <c r="AF283" s="64">
        <v>1755.78</v>
      </c>
      <c r="AG283" s="66">
        <v>53213.65</v>
      </c>
      <c r="AH283" s="63">
        <v>77182.17</v>
      </c>
      <c r="AI283" s="67">
        <v>0</v>
      </c>
      <c r="AJ283" s="63">
        <v>2958.31</v>
      </c>
      <c r="AK283" s="66">
        <v>81646.25</v>
      </c>
      <c r="AL283" s="63">
        <v>62251.89</v>
      </c>
      <c r="AM283" s="67">
        <v>0</v>
      </c>
      <c r="AN283" s="63">
        <v>2575.17</v>
      </c>
      <c r="AO283" s="66">
        <v>65644.39</v>
      </c>
      <c r="AP283" s="63">
        <v>128867.56</v>
      </c>
      <c r="AQ283" s="67">
        <v>192.28</v>
      </c>
      <c r="AR283" s="63">
        <v>4883.0858859999998</v>
      </c>
      <c r="AS283" s="66">
        <f t="shared" si="71"/>
        <v>136828.37752540002</v>
      </c>
      <c r="AT283" s="68"/>
      <c r="AU283" s="69"/>
      <c r="AV283" s="63">
        <v>0</v>
      </c>
      <c r="AW283" s="63">
        <v>0</v>
      </c>
      <c r="AX283" s="63">
        <v>0</v>
      </c>
      <c r="AY283" s="63">
        <v>0</v>
      </c>
      <c r="AZ283" s="63">
        <v>3</v>
      </c>
      <c r="BA283" s="63">
        <v>3</v>
      </c>
      <c r="BB283" s="63"/>
      <c r="BC283" s="63"/>
      <c r="BD283" s="70">
        <f t="shared" si="74"/>
        <v>77116.92</v>
      </c>
      <c r="BE283" s="71">
        <f t="shared" si="72"/>
        <v>65.52</v>
      </c>
      <c r="BF283" s="72">
        <f t="shared" si="82"/>
        <v>520.02</v>
      </c>
      <c r="BG283" s="65">
        <f t="shared" si="73"/>
        <v>534946.5</v>
      </c>
      <c r="BH283" s="73">
        <f t="shared" si="76"/>
        <v>1.3436383365564744E-3</v>
      </c>
      <c r="BI283" s="74">
        <f t="shared" si="77"/>
        <v>1.3436383365564701E-3</v>
      </c>
    </row>
    <row r="284" spans="1:61" ht="15.75" customHeight="1" x14ac:dyDescent="0.25">
      <c r="A284" s="59">
        <v>1</v>
      </c>
      <c r="B284" s="60">
        <v>311</v>
      </c>
      <c r="C284" s="60">
        <v>2</v>
      </c>
      <c r="D284" s="61" t="s">
        <v>89</v>
      </c>
      <c r="E284" s="61" t="s">
        <v>361</v>
      </c>
      <c r="F284" s="62">
        <v>5834</v>
      </c>
      <c r="G284" s="63">
        <v>12</v>
      </c>
      <c r="H284" s="63">
        <v>1815679.32</v>
      </c>
      <c r="I284" s="64">
        <v>0</v>
      </c>
      <c r="J284" s="65">
        <v>2033560.84</v>
      </c>
      <c r="K284" s="63">
        <v>1981094.09</v>
      </c>
      <c r="L284" s="64">
        <v>0</v>
      </c>
      <c r="M284" s="65">
        <v>2218825.38</v>
      </c>
      <c r="N284" s="63">
        <v>1746490.62</v>
      </c>
      <c r="O284" s="64">
        <v>0</v>
      </c>
      <c r="P284" s="65">
        <v>1956069.49</v>
      </c>
      <c r="Q284" s="63">
        <v>1920353.81</v>
      </c>
      <c r="R284" s="64">
        <v>0</v>
      </c>
      <c r="S284" s="65">
        <v>2150796.27</v>
      </c>
      <c r="T284" s="63">
        <v>1790186.78</v>
      </c>
      <c r="U284" s="64">
        <v>0</v>
      </c>
      <c r="V284" s="66">
        <v>2005009.2</v>
      </c>
      <c r="W284" s="63">
        <v>2189659.64</v>
      </c>
      <c r="X284" s="64">
        <v>0</v>
      </c>
      <c r="Y284" s="66">
        <v>2452418.7999999998</v>
      </c>
      <c r="Z284" s="63">
        <v>2343321.8199999998</v>
      </c>
      <c r="AA284" s="67">
        <v>4866.97</v>
      </c>
      <c r="AB284" s="64">
        <v>0</v>
      </c>
      <c r="AC284" s="66">
        <v>2622191.08</v>
      </c>
      <c r="AD284" s="63">
        <v>2523964.2000000002</v>
      </c>
      <c r="AE284" s="67">
        <v>745.71</v>
      </c>
      <c r="AF284" s="64">
        <v>0</v>
      </c>
      <c r="AG284" s="66">
        <v>2828680.4</v>
      </c>
      <c r="AH284" s="63">
        <v>2200227.29</v>
      </c>
      <c r="AI284" s="67">
        <v>257.98</v>
      </c>
      <c r="AJ284" s="63">
        <v>0</v>
      </c>
      <c r="AK284" s="66">
        <v>2466641.3199999998</v>
      </c>
      <c r="AL284" s="63">
        <v>2828499.19</v>
      </c>
      <c r="AM284" s="67">
        <v>199.08</v>
      </c>
      <c r="AN284" s="63">
        <v>0</v>
      </c>
      <c r="AO284" s="66">
        <v>3172155.61</v>
      </c>
      <c r="AP284" s="63">
        <v>4664061</v>
      </c>
      <c r="AQ284" s="67">
        <v>129.94999999999999</v>
      </c>
      <c r="AR284" s="63">
        <v>0</v>
      </c>
      <c r="AS284" s="66">
        <f t="shared" si="71"/>
        <v>5232075.6208000006</v>
      </c>
      <c r="AT284" s="68"/>
      <c r="AU284" s="69"/>
      <c r="AV284" s="63">
        <v>14</v>
      </c>
      <c r="AW284" s="63">
        <v>12</v>
      </c>
      <c r="AX284" s="63">
        <v>12</v>
      </c>
      <c r="AY284" s="63">
        <v>20</v>
      </c>
      <c r="AZ284" s="63">
        <v>38</v>
      </c>
      <c r="BA284" s="63">
        <v>38</v>
      </c>
      <c r="BB284" s="63"/>
      <c r="BC284" s="63"/>
      <c r="BD284" s="70">
        <f t="shared" si="74"/>
        <v>3264348.81</v>
      </c>
      <c r="BE284" s="71">
        <f t="shared" si="72"/>
        <v>559.54</v>
      </c>
      <c r="BF284" s="72">
        <f t="shared" ref="BF284:BF286" si="83">+$BJ$601</f>
        <v>508.08</v>
      </c>
      <c r="BG284" s="65">
        <f t="shared" si="73"/>
        <v>0</v>
      </c>
      <c r="BH284" s="73">
        <f t="shared" si="76"/>
        <v>0</v>
      </c>
      <c r="BI284" s="74">
        <f t="shared" si="77"/>
        <v>0</v>
      </c>
    </row>
    <row r="285" spans="1:61" ht="15.75" customHeight="1" x14ac:dyDescent="0.25">
      <c r="A285" s="59">
        <v>1</v>
      </c>
      <c r="B285" s="60">
        <v>312</v>
      </c>
      <c r="C285" s="60">
        <v>14</v>
      </c>
      <c r="D285" s="61" t="s">
        <v>89</v>
      </c>
      <c r="E285" s="61" t="s">
        <v>362</v>
      </c>
      <c r="F285" s="62">
        <v>96313</v>
      </c>
      <c r="G285" s="63">
        <v>15</v>
      </c>
      <c r="H285" s="63">
        <v>44196276.539999999</v>
      </c>
      <c r="I285" s="64">
        <v>5069545.72</v>
      </c>
      <c r="J285" s="65">
        <v>44995740.43</v>
      </c>
      <c r="K285" s="63">
        <v>43278226.619999997</v>
      </c>
      <c r="L285" s="64">
        <v>4968779.76</v>
      </c>
      <c r="M285" s="65">
        <v>44055863.890000001</v>
      </c>
      <c r="N285" s="63">
        <v>38001635.600000001</v>
      </c>
      <c r="O285" s="64">
        <v>4327950.93</v>
      </c>
      <c r="P285" s="65">
        <v>38724737.369999997</v>
      </c>
      <c r="Q285" s="63">
        <v>41727486.469999999</v>
      </c>
      <c r="R285" s="64">
        <v>4768365.66</v>
      </c>
      <c r="S285" s="65">
        <v>42502988.939999998</v>
      </c>
      <c r="T285" s="63">
        <v>38607140.780000001</v>
      </c>
      <c r="U285" s="64">
        <v>4431525.6900000004</v>
      </c>
      <c r="V285" s="66">
        <v>39301957.359999999</v>
      </c>
      <c r="W285" s="63">
        <v>44273910.189999998</v>
      </c>
      <c r="X285" s="64">
        <v>5093463.3099999996</v>
      </c>
      <c r="Y285" s="66">
        <v>45057513.909999996</v>
      </c>
      <c r="Z285" s="63">
        <v>48604259.530000001</v>
      </c>
      <c r="AA285" s="67">
        <v>76040.87</v>
      </c>
      <c r="AB285" s="64">
        <v>5591645.5300000003</v>
      </c>
      <c r="AC285" s="66">
        <v>49442537.899999999</v>
      </c>
      <c r="AD285" s="63">
        <v>49684092.57</v>
      </c>
      <c r="AE285" s="67">
        <v>33950.629999999997</v>
      </c>
      <c r="AF285" s="64">
        <v>5736412.8799999999</v>
      </c>
      <c r="AG285" s="66">
        <v>50565580.380000003</v>
      </c>
      <c r="AH285" s="63">
        <v>45467095.049999997</v>
      </c>
      <c r="AI285" s="67">
        <v>28825.85</v>
      </c>
      <c r="AJ285" s="63">
        <v>5230722.0999999996</v>
      </c>
      <c r="AK285" s="66">
        <v>46349031.549999997</v>
      </c>
      <c r="AL285" s="63">
        <v>54831599.240000002</v>
      </c>
      <c r="AM285" s="67">
        <v>25868.21</v>
      </c>
      <c r="AN285" s="63">
        <v>6308053.2599999998</v>
      </c>
      <c r="AO285" s="66">
        <v>55890008.109999999</v>
      </c>
      <c r="AP285" s="63">
        <v>69180722.930000007</v>
      </c>
      <c r="AQ285" s="67">
        <v>32320.51</v>
      </c>
      <c r="AR285" s="63">
        <v>7958835.6594690001</v>
      </c>
      <c r="AS285" s="66">
        <f t="shared" si="71"/>
        <v>70541310.86861065</v>
      </c>
      <c r="AT285" s="68"/>
      <c r="AU285" s="69"/>
      <c r="AV285" s="63">
        <v>286</v>
      </c>
      <c r="AW285" s="63">
        <v>283</v>
      </c>
      <c r="AX285" s="63">
        <v>482</v>
      </c>
      <c r="AY285" s="63">
        <v>514</v>
      </c>
      <c r="AZ285" s="63">
        <v>757</v>
      </c>
      <c r="BA285" s="63">
        <v>745</v>
      </c>
      <c r="BB285" s="63"/>
      <c r="BC285" s="63"/>
      <c r="BD285" s="70">
        <f t="shared" si="74"/>
        <v>54557693.759999998</v>
      </c>
      <c r="BE285" s="71">
        <f t="shared" si="72"/>
        <v>566.46</v>
      </c>
      <c r="BF285" s="72">
        <f t="shared" si="83"/>
        <v>508.08</v>
      </c>
      <c r="BG285" s="65">
        <f t="shared" si="73"/>
        <v>0</v>
      </c>
      <c r="BH285" s="73">
        <f t="shared" si="76"/>
        <v>0</v>
      </c>
      <c r="BI285" s="74">
        <f t="shared" si="77"/>
        <v>0</v>
      </c>
    </row>
    <row r="286" spans="1:61" ht="15.75" customHeight="1" x14ac:dyDescent="0.25">
      <c r="A286" s="59">
        <v>1</v>
      </c>
      <c r="B286" s="60">
        <v>313</v>
      </c>
      <c r="C286" s="60">
        <v>9</v>
      </c>
      <c r="D286" s="61" t="s">
        <v>89</v>
      </c>
      <c r="E286" s="61" t="s">
        <v>363</v>
      </c>
      <c r="F286" s="62">
        <v>8332</v>
      </c>
      <c r="G286" s="63">
        <v>12</v>
      </c>
      <c r="H286" s="63">
        <v>1190756.6100000001</v>
      </c>
      <c r="I286" s="64">
        <v>163375.95000000001</v>
      </c>
      <c r="J286" s="65">
        <v>1150666.3400000001</v>
      </c>
      <c r="K286" s="63">
        <v>1252764.4099999999</v>
      </c>
      <c r="L286" s="64">
        <v>168113.22</v>
      </c>
      <c r="M286" s="65">
        <v>1214809.33</v>
      </c>
      <c r="N286" s="63">
        <v>1191011.2</v>
      </c>
      <c r="O286" s="64">
        <v>97357.51</v>
      </c>
      <c r="P286" s="65">
        <v>1224892.1299999999</v>
      </c>
      <c r="Q286" s="63">
        <v>1451298.54</v>
      </c>
      <c r="R286" s="64">
        <v>119998.95</v>
      </c>
      <c r="S286" s="65">
        <v>1491055.55</v>
      </c>
      <c r="T286" s="63">
        <v>1258133.52</v>
      </c>
      <c r="U286" s="64">
        <v>104441.69</v>
      </c>
      <c r="V286" s="66">
        <v>1292134.8500000001</v>
      </c>
      <c r="W286" s="63">
        <v>1811400.09</v>
      </c>
      <c r="X286" s="64">
        <v>149565.57999999999</v>
      </c>
      <c r="Y286" s="66">
        <v>1861254.64</v>
      </c>
      <c r="Z286" s="63">
        <v>2113005.2000000002</v>
      </c>
      <c r="AA286" s="67">
        <v>16711.16</v>
      </c>
      <c r="AB286" s="64">
        <v>174468.82</v>
      </c>
      <c r="AC286" s="66">
        <v>2227586.59</v>
      </c>
      <c r="AD286" s="63">
        <v>2112486.1</v>
      </c>
      <c r="AE286" s="67">
        <v>7788.89</v>
      </c>
      <c r="AF286" s="64">
        <v>179492.86</v>
      </c>
      <c r="AG286" s="66">
        <v>2225796.85</v>
      </c>
      <c r="AH286" s="63">
        <v>1868971.4</v>
      </c>
      <c r="AI286" s="67">
        <v>10709.04</v>
      </c>
      <c r="AJ286" s="63">
        <v>154319.16</v>
      </c>
      <c r="AK286" s="66">
        <v>2005856.16</v>
      </c>
      <c r="AL286" s="63">
        <v>2146012.59</v>
      </c>
      <c r="AM286" s="67">
        <v>11633.32</v>
      </c>
      <c r="AN286" s="63">
        <v>139782.20000000001</v>
      </c>
      <c r="AO286" s="66">
        <v>2356584.59</v>
      </c>
      <c r="AP286" s="63">
        <v>3326988.34</v>
      </c>
      <c r="AQ286" s="67">
        <v>14015.73</v>
      </c>
      <c r="AR286" s="63">
        <v>218226.04695799999</v>
      </c>
      <c r="AS286" s="66">
        <f t="shared" si="71"/>
        <v>3619296.26580704</v>
      </c>
      <c r="AT286" s="68"/>
      <c r="AU286" s="69"/>
      <c r="AV286" s="63">
        <v>337</v>
      </c>
      <c r="AW286" s="63">
        <v>312</v>
      </c>
      <c r="AX286" s="63">
        <v>437</v>
      </c>
      <c r="AY286" s="63">
        <v>550</v>
      </c>
      <c r="AZ286" s="63">
        <v>687</v>
      </c>
      <c r="BA286" s="63">
        <v>687</v>
      </c>
      <c r="BB286" s="63"/>
      <c r="BC286" s="63"/>
      <c r="BD286" s="70">
        <f t="shared" si="74"/>
        <v>2487024.09</v>
      </c>
      <c r="BE286" s="71">
        <f t="shared" si="72"/>
        <v>298.49</v>
      </c>
      <c r="BF286" s="72">
        <f t="shared" si="83"/>
        <v>508.08</v>
      </c>
      <c r="BG286" s="65">
        <f t="shared" si="73"/>
        <v>1746303.88</v>
      </c>
      <c r="BH286" s="73">
        <f t="shared" si="76"/>
        <v>4.3862345869078809E-3</v>
      </c>
      <c r="BI286" s="74">
        <f t="shared" si="77"/>
        <v>4.3862345869078801E-3</v>
      </c>
    </row>
    <row r="287" spans="1:61" ht="15.75" customHeight="1" x14ac:dyDescent="0.25">
      <c r="A287" s="59">
        <v>1</v>
      </c>
      <c r="B287" s="60">
        <v>314</v>
      </c>
      <c r="C287" s="60">
        <v>17</v>
      </c>
      <c r="D287" s="61" t="s">
        <v>85</v>
      </c>
      <c r="E287" s="61" t="s">
        <v>364</v>
      </c>
      <c r="F287" s="62">
        <v>4998</v>
      </c>
      <c r="G287" s="63">
        <v>10</v>
      </c>
      <c r="H287" s="63">
        <v>476814.04</v>
      </c>
      <c r="I287" s="64">
        <v>59087.75</v>
      </c>
      <c r="J287" s="65">
        <v>459498.92</v>
      </c>
      <c r="K287" s="63">
        <v>531394.34</v>
      </c>
      <c r="L287" s="64">
        <v>64883.54</v>
      </c>
      <c r="M287" s="65">
        <v>513161.88</v>
      </c>
      <c r="N287" s="63">
        <v>350045.31</v>
      </c>
      <c r="O287" s="64">
        <v>31504.17</v>
      </c>
      <c r="P287" s="65">
        <v>350395.25</v>
      </c>
      <c r="Q287" s="63">
        <v>453063.94</v>
      </c>
      <c r="R287" s="64">
        <v>41402.089999999997</v>
      </c>
      <c r="S287" s="65">
        <v>452828.04</v>
      </c>
      <c r="T287" s="63">
        <v>418354.35</v>
      </c>
      <c r="U287" s="64">
        <v>38468.32</v>
      </c>
      <c r="V287" s="66">
        <v>417874.63</v>
      </c>
      <c r="W287" s="63">
        <v>646739.97</v>
      </c>
      <c r="X287" s="64">
        <v>58794.59</v>
      </c>
      <c r="Y287" s="66">
        <v>646739.91</v>
      </c>
      <c r="Z287" s="63">
        <v>794247.62</v>
      </c>
      <c r="AA287" s="67">
        <v>4554.41</v>
      </c>
      <c r="AB287" s="64">
        <v>62244.639999999999</v>
      </c>
      <c r="AC287" s="66">
        <v>809172.12</v>
      </c>
      <c r="AD287" s="63">
        <v>724774.2</v>
      </c>
      <c r="AE287" s="67">
        <v>3183.18</v>
      </c>
      <c r="AF287" s="64">
        <v>32831.660000000003</v>
      </c>
      <c r="AG287" s="66">
        <v>765519.04</v>
      </c>
      <c r="AH287" s="63">
        <v>796087.71</v>
      </c>
      <c r="AI287" s="67">
        <v>2191.79</v>
      </c>
      <c r="AJ287" s="63">
        <v>39724.589999999997</v>
      </c>
      <c r="AK287" s="66">
        <v>840976.09</v>
      </c>
      <c r="AL287" s="63">
        <v>1180036.8799999999</v>
      </c>
      <c r="AM287" s="67">
        <v>1857.41</v>
      </c>
      <c r="AN287" s="63">
        <v>55896.800000000003</v>
      </c>
      <c r="AO287" s="66">
        <v>1249183.43</v>
      </c>
      <c r="AP287" s="63">
        <v>1309377.1399999999</v>
      </c>
      <c r="AQ287" s="67">
        <v>1478.45</v>
      </c>
      <c r="AR287" s="63">
        <v>62278.101595</v>
      </c>
      <c r="AS287" s="66">
        <f t="shared" si="71"/>
        <v>1382883.9512455</v>
      </c>
      <c r="AT287" s="68"/>
      <c r="AU287" s="69"/>
      <c r="AV287" s="63">
        <v>41</v>
      </c>
      <c r="AW287" s="63">
        <v>36</v>
      </c>
      <c r="AX287" s="63">
        <v>52</v>
      </c>
      <c r="AY287" s="63">
        <v>67</v>
      </c>
      <c r="AZ287" s="63">
        <v>58</v>
      </c>
      <c r="BA287" s="63">
        <v>58</v>
      </c>
      <c r="BB287" s="63"/>
      <c r="BC287" s="63"/>
      <c r="BD287" s="70">
        <f t="shared" si="74"/>
        <v>1009546.93</v>
      </c>
      <c r="BE287" s="71">
        <f t="shared" si="72"/>
        <v>201.99</v>
      </c>
      <c r="BF287" s="72">
        <f>+$BJ$600</f>
        <v>520.02</v>
      </c>
      <c r="BG287" s="65">
        <f t="shared" si="73"/>
        <v>1589513.94</v>
      </c>
      <c r="BH287" s="73">
        <f t="shared" si="76"/>
        <v>3.9924214220953451E-3</v>
      </c>
      <c r="BI287" s="74">
        <f t="shared" si="77"/>
        <v>3.9924214220953503E-3</v>
      </c>
    </row>
    <row r="288" spans="1:61" ht="15.75" customHeight="1" x14ac:dyDescent="0.25">
      <c r="A288" s="59">
        <v>1</v>
      </c>
      <c r="B288" s="60">
        <v>315</v>
      </c>
      <c r="C288" s="60">
        <v>4</v>
      </c>
      <c r="D288" s="61" t="s">
        <v>89</v>
      </c>
      <c r="E288" s="61" t="s">
        <v>365</v>
      </c>
      <c r="F288" s="62">
        <v>5837</v>
      </c>
      <c r="G288" s="63">
        <v>12</v>
      </c>
      <c r="H288" s="63">
        <v>2070312.79</v>
      </c>
      <c r="I288" s="64">
        <v>219600.51</v>
      </c>
      <c r="J288" s="65">
        <v>2072797.75</v>
      </c>
      <c r="K288" s="63">
        <v>2055773.21</v>
      </c>
      <c r="L288" s="64">
        <v>218058.28</v>
      </c>
      <c r="M288" s="65">
        <v>2058240.72</v>
      </c>
      <c r="N288" s="63">
        <v>1693520.31</v>
      </c>
      <c r="O288" s="64">
        <v>179634.69</v>
      </c>
      <c r="P288" s="65">
        <v>1695551.89</v>
      </c>
      <c r="Q288" s="63">
        <v>3795522.57</v>
      </c>
      <c r="R288" s="64">
        <v>403930.82</v>
      </c>
      <c r="S288" s="65">
        <v>3798582.76</v>
      </c>
      <c r="T288" s="63">
        <v>3685238.41</v>
      </c>
      <c r="U288" s="64">
        <v>345966.24</v>
      </c>
      <c r="V288" s="66">
        <v>3739984.83</v>
      </c>
      <c r="W288" s="63">
        <v>2833249.96</v>
      </c>
      <c r="X288" s="64">
        <v>257568.16</v>
      </c>
      <c r="Y288" s="66">
        <v>2884763.61</v>
      </c>
      <c r="Z288" s="63">
        <v>5181354.68</v>
      </c>
      <c r="AA288" s="67">
        <v>6856.11</v>
      </c>
      <c r="AB288" s="64">
        <v>471032.13</v>
      </c>
      <c r="AC288" s="66">
        <v>5279923.03</v>
      </c>
      <c r="AD288" s="63">
        <v>3136452.46</v>
      </c>
      <c r="AE288" s="67">
        <v>1547.04</v>
      </c>
      <c r="AF288" s="64">
        <v>285131.99</v>
      </c>
      <c r="AG288" s="66">
        <v>3203786.85</v>
      </c>
      <c r="AH288" s="63">
        <v>2582031.69</v>
      </c>
      <c r="AI288" s="67">
        <v>1572.59</v>
      </c>
      <c r="AJ288" s="63">
        <v>234730.82</v>
      </c>
      <c r="AK288" s="66">
        <v>2639479.27</v>
      </c>
      <c r="AL288" s="63">
        <v>3418799.89</v>
      </c>
      <c r="AM288" s="67">
        <v>2916.81</v>
      </c>
      <c r="AN288" s="63">
        <v>310800.86</v>
      </c>
      <c r="AO288" s="66">
        <v>3492185.42</v>
      </c>
      <c r="AP288" s="63">
        <v>4424563.05</v>
      </c>
      <c r="AQ288" s="67">
        <v>3557.97</v>
      </c>
      <c r="AR288" s="63">
        <v>402234.23952599999</v>
      </c>
      <c r="AS288" s="66">
        <f t="shared" si="71"/>
        <v>4525327.0277308803</v>
      </c>
      <c r="AT288" s="68"/>
      <c r="AU288" s="69"/>
      <c r="AV288" s="63">
        <v>54</v>
      </c>
      <c r="AW288" s="63">
        <v>54</v>
      </c>
      <c r="AX288" s="63">
        <v>55</v>
      </c>
      <c r="AY288" s="63">
        <v>65</v>
      </c>
      <c r="AZ288" s="63">
        <v>109</v>
      </c>
      <c r="BA288" s="63">
        <v>112</v>
      </c>
      <c r="BB288" s="63"/>
      <c r="BC288" s="63"/>
      <c r="BD288" s="70">
        <f t="shared" si="74"/>
        <v>3828140.32</v>
      </c>
      <c r="BE288" s="71">
        <f t="shared" si="72"/>
        <v>655.84</v>
      </c>
      <c r="BF288" s="72">
        <f t="shared" ref="BF288:BF289" si="84">+$BJ$601</f>
        <v>508.08</v>
      </c>
      <c r="BG288" s="65">
        <f t="shared" si="73"/>
        <v>0</v>
      </c>
      <c r="BH288" s="73">
        <f t="shared" si="76"/>
        <v>0</v>
      </c>
      <c r="BI288" s="74">
        <f t="shared" si="77"/>
        <v>0</v>
      </c>
    </row>
    <row r="289" spans="1:61" ht="15.75" customHeight="1" x14ac:dyDescent="0.25">
      <c r="A289" s="59">
        <v>1</v>
      </c>
      <c r="B289" s="60">
        <v>316</v>
      </c>
      <c r="C289" s="60">
        <v>13</v>
      </c>
      <c r="D289" s="61" t="s">
        <v>89</v>
      </c>
      <c r="E289" s="61" t="s">
        <v>366</v>
      </c>
      <c r="F289" s="62">
        <v>3175</v>
      </c>
      <c r="G289" s="63">
        <v>12</v>
      </c>
      <c r="H289" s="63">
        <v>800676.96</v>
      </c>
      <c r="I289" s="64">
        <v>0</v>
      </c>
      <c r="J289" s="65">
        <v>896758.19</v>
      </c>
      <c r="K289" s="63">
        <v>982785.1</v>
      </c>
      <c r="L289" s="64">
        <v>0</v>
      </c>
      <c r="M289" s="65">
        <v>1100719.32</v>
      </c>
      <c r="N289" s="63">
        <v>956034</v>
      </c>
      <c r="O289" s="64">
        <v>0</v>
      </c>
      <c r="P289" s="65">
        <v>1070758.0900000001</v>
      </c>
      <c r="Q289" s="63">
        <v>982894.35</v>
      </c>
      <c r="R289" s="64">
        <v>0</v>
      </c>
      <c r="S289" s="65">
        <v>1100841.67</v>
      </c>
      <c r="T289" s="63">
        <v>1009542.59</v>
      </c>
      <c r="U289" s="64">
        <v>0</v>
      </c>
      <c r="V289" s="66">
        <v>1130687.7</v>
      </c>
      <c r="W289" s="63">
        <v>1124470.1100000001</v>
      </c>
      <c r="X289" s="64">
        <v>0</v>
      </c>
      <c r="Y289" s="66">
        <v>1259406.52</v>
      </c>
      <c r="Z289" s="63">
        <v>1093169.93</v>
      </c>
      <c r="AA289" s="67">
        <v>157348.82</v>
      </c>
      <c r="AB289" s="64">
        <v>0</v>
      </c>
      <c r="AC289" s="66">
        <v>2368796.54</v>
      </c>
      <c r="AD289" s="63">
        <v>970091.89</v>
      </c>
      <c r="AE289" s="67">
        <v>150208.32999999999</v>
      </c>
      <c r="AF289" s="64">
        <v>0</v>
      </c>
      <c r="AG289" s="66">
        <v>2238054.58</v>
      </c>
      <c r="AH289" s="63">
        <v>1005333.6</v>
      </c>
      <c r="AI289" s="67">
        <v>215944.43</v>
      </c>
      <c r="AJ289" s="63">
        <v>0</v>
      </c>
      <c r="AK289" s="66">
        <v>2240022.69</v>
      </c>
      <c r="AL289" s="63">
        <v>1308927.76</v>
      </c>
      <c r="AM289" s="67">
        <v>240998.15</v>
      </c>
      <c r="AN289" s="63">
        <v>0</v>
      </c>
      <c r="AO289" s="66">
        <v>2531251.37</v>
      </c>
      <c r="AP289" s="63">
        <v>1851843.17</v>
      </c>
      <c r="AQ289" s="67">
        <v>226893.22</v>
      </c>
      <c r="AR289" s="63">
        <v>0</v>
      </c>
      <c r="AS289" s="66">
        <f t="shared" si="71"/>
        <v>3202801.4032000005</v>
      </c>
      <c r="AT289" s="68"/>
      <c r="AU289" s="69"/>
      <c r="AV289" s="63">
        <v>5923</v>
      </c>
      <c r="AW289" s="63">
        <v>5919</v>
      </c>
      <c r="AX289" s="63">
        <v>6081</v>
      </c>
      <c r="AY289" s="63">
        <v>5988</v>
      </c>
      <c r="AZ289" s="63">
        <v>6202</v>
      </c>
      <c r="BA289" s="63">
        <v>6194</v>
      </c>
      <c r="BB289" s="63"/>
      <c r="BC289" s="63"/>
      <c r="BD289" s="70">
        <f t="shared" si="74"/>
        <v>2516185.3199999998</v>
      </c>
      <c r="BE289" s="71">
        <f t="shared" si="72"/>
        <v>792.5</v>
      </c>
      <c r="BF289" s="72">
        <f t="shared" si="84"/>
        <v>508.08</v>
      </c>
      <c r="BG289" s="65">
        <f t="shared" si="73"/>
        <v>0</v>
      </c>
      <c r="BH289" s="73">
        <f t="shared" si="76"/>
        <v>0</v>
      </c>
      <c r="BI289" s="74">
        <f t="shared" si="77"/>
        <v>0</v>
      </c>
    </row>
    <row r="290" spans="1:61" ht="15.75" customHeight="1" x14ac:dyDescent="0.25">
      <c r="A290" s="59">
        <v>1</v>
      </c>
      <c r="B290" s="60">
        <v>317</v>
      </c>
      <c r="C290" s="60">
        <v>13</v>
      </c>
      <c r="D290" s="61" t="s">
        <v>85</v>
      </c>
      <c r="E290" s="61" t="s">
        <v>367</v>
      </c>
      <c r="F290" s="62">
        <v>4100</v>
      </c>
      <c r="G290" s="63">
        <v>10</v>
      </c>
      <c r="H290" s="63">
        <v>494382.57</v>
      </c>
      <c r="I290" s="64">
        <v>0</v>
      </c>
      <c r="J290" s="65">
        <v>543820.82999999996</v>
      </c>
      <c r="K290" s="63">
        <v>644987.77</v>
      </c>
      <c r="L290" s="64">
        <v>0</v>
      </c>
      <c r="M290" s="65">
        <v>709486.55</v>
      </c>
      <c r="N290" s="63">
        <v>561947.13</v>
      </c>
      <c r="O290" s="64">
        <v>0</v>
      </c>
      <c r="P290" s="65">
        <v>618141.84</v>
      </c>
      <c r="Q290" s="63">
        <v>657561.52</v>
      </c>
      <c r="R290" s="64">
        <v>0</v>
      </c>
      <c r="S290" s="65">
        <v>723317.67</v>
      </c>
      <c r="T290" s="63">
        <v>676281.68</v>
      </c>
      <c r="U290" s="64">
        <v>0</v>
      </c>
      <c r="V290" s="66">
        <v>743909.85</v>
      </c>
      <c r="W290" s="63">
        <v>791288.31999999995</v>
      </c>
      <c r="X290" s="64">
        <v>0</v>
      </c>
      <c r="Y290" s="66">
        <v>870417.15</v>
      </c>
      <c r="Z290" s="63">
        <v>964629.73</v>
      </c>
      <c r="AA290" s="67">
        <v>136789.23000000001</v>
      </c>
      <c r="AB290" s="64">
        <v>0</v>
      </c>
      <c r="AC290" s="66">
        <v>1802143.56</v>
      </c>
      <c r="AD290" s="63">
        <v>809349.46</v>
      </c>
      <c r="AE290" s="67">
        <v>107406.97</v>
      </c>
      <c r="AF290" s="64">
        <v>0</v>
      </c>
      <c r="AG290" s="66">
        <v>1652487.12</v>
      </c>
      <c r="AH290" s="63">
        <v>871740.96</v>
      </c>
      <c r="AI290" s="67">
        <v>156928.04999999999</v>
      </c>
      <c r="AJ290" s="63">
        <v>0</v>
      </c>
      <c r="AK290" s="66">
        <v>1728400.51</v>
      </c>
      <c r="AL290" s="63">
        <v>1149620.32</v>
      </c>
      <c r="AM290" s="67">
        <v>179091.51</v>
      </c>
      <c r="AN290" s="63">
        <v>0</v>
      </c>
      <c r="AO290" s="66">
        <v>2030711.29</v>
      </c>
      <c r="AP290" s="63">
        <v>1500540.31</v>
      </c>
      <c r="AQ290" s="67">
        <v>165421.79</v>
      </c>
      <c r="AR290" s="63">
        <v>0</v>
      </c>
      <c r="AS290" s="66">
        <f t="shared" si="71"/>
        <v>2463273.8680000002</v>
      </c>
      <c r="AT290" s="68"/>
      <c r="AU290" s="69"/>
      <c r="AV290" s="63">
        <v>4071</v>
      </c>
      <c r="AW290" s="63">
        <v>4020</v>
      </c>
      <c r="AX290" s="63">
        <v>4302</v>
      </c>
      <c r="AY290" s="63">
        <v>4398</v>
      </c>
      <c r="AZ290" s="63">
        <v>4542</v>
      </c>
      <c r="BA290" s="63">
        <v>4535</v>
      </c>
      <c r="BB290" s="63"/>
      <c r="BC290" s="63"/>
      <c r="BD290" s="70">
        <f t="shared" si="74"/>
        <v>1935403.27</v>
      </c>
      <c r="BE290" s="71">
        <f t="shared" si="72"/>
        <v>472.05</v>
      </c>
      <c r="BF290" s="72">
        <f>+$BJ$600</f>
        <v>520.02</v>
      </c>
      <c r="BG290" s="65">
        <f t="shared" si="73"/>
        <v>196676.99999999988</v>
      </c>
      <c r="BH290" s="73">
        <f t="shared" si="76"/>
        <v>4.9399847857480614E-4</v>
      </c>
      <c r="BI290" s="74">
        <f t="shared" si="77"/>
        <v>4.9399847857480603E-4</v>
      </c>
    </row>
    <row r="291" spans="1:61" ht="15.75" customHeight="1" x14ac:dyDescent="0.25">
      <c r="A291" s="59">
        <v>1</v>
      </c>
      <c r="B291" s="60">
        <v>318</v>
      </c>
      <c r="C291" s="60">
        <v>11</v>
      </c>
      <c r="D291" s="61" t="s">
        <v>89</v>
      </c>
      <c r="E291" s="61" t="s">
        <v>368</v>
      </c>
      <c r="F291" s="62">
        <v>7086</v>
      </c>
      <c r="G291" s="63">
        <v>12</v>
      </c>
      <c r="H291" s="63">
        <v>915121.84</v>
      </c>
      <c r="I291" s="64">
        <v>0</v>
      </c>
      <c r="J291" s="65">
        <v>1024936.46</v>
      </c>
      <c r="K291" s="63">
        <v>1092877.94</v>
      </c>
      <c r="L291" s="64">
        <v>117891.47</v>
      </c>
      <c r="M291" s="65">
        <v>1091984.8500000001</v>
      </c>
      <c r="N291" s="63">
        <v>1089381.43</v>
      </c>
      <c r="O291" s="64">
        <v>98044.56</v>
      </c>
      <c r="P291" s="65">
        <v>1110297.3</v>
      </c>
      <c r="Q291" s="63">
        <v>1171311.1100000001</v>
      </c>
      <c r="R291" s="64">
        <v>106209.74</v>
      </c>
      <c r="S291" s="65">
        <v>1192913.53</v>
      </c>
      <c r="T291" s="63">
        <v>974828.6</v>
      </c>
      <c r="U291" s="64">
        <v>88648.17</v>
      </c>
      <c r="V291" s="66">
        <v>992522.08</v>
      </c>
      <c r="W291" s="63">
        <v>1399896.04</v>
      </c>
      <c r="X291" s="64">
        <v>127263.38</v>
      </c>
      <c r="Y291" s="66">
        <v>1425348.58</v>
      </c>
      <c r="Z291" s="63">
        <v>1622218.33</v>
      </c>
      <c r="AA291" s="67">
        <v>4324.8</v>
      </c>
      <c r="AB291" s="64">
        <v>147474.5</v>
      </c>
      <c r="AC291" s="66">
        <v>1651328.81</v>
      </c>
      <c r="AD291" s="63">
        <v>1688333.97</v>
      </c>
      <c r="AE291" s="67">
        <v>1754.5</v>
      </c>
      <c r="AF291" s="64">
        <v>155163.31</v>
      </c>
      <c r="AG291" s="66">
        <v>1720537.48</v>
      </c>
      <c r="AH291" s="63">
        <v>1475965.5</v>
      </c>
      <c r="AI291" s="67">
        <v>2280.58</v>
      </c>
      <c r="AJ291" s="63">
        <v>97210.17</v>
      </c>
      <c r="AK291" s="66">
        <v>1553023.41</v>
      </c>
      <c r="AL291" s="63">
        <v>1695543.2</v>
      </c>
      <c r="AM291" s="67">
        <v>798.47</v>
      </c>
      <c r="AN291" s="63">
        <v>110586.53</v>
      </c>
      <c r="AO291" s="66">
        <v>1789196.46</v>
      </c>
      <c r="AP291" s="63">
        <v>2441421.7200000002</v>
      </c>
      <c r="AQ291" s="67">
        <v>2122.4699999999998</v>
      </c>
      <c r="AR291" s="63">
        <v>159409.924493</v>
      </c>
      <c r="AS291" s="66">
        <f t="shared" si="71"/>
        <v>2569752.82536784</v>
      </c>
      <c r="AT291" s="68"/>
      <c r="AU291" s="69"/>
      <c r="AV291" s="63">
        <v>20</v>
      </c>
      <c r="AW291" s="63">
        <v>24</v>
      </c>
      <c r="AX291" s="63">
        <v>51</v>
      </c>
      <c r="AY291" s="63">
        <v>67</v>
      </c>
      <c r="AZ291" s="63">
        <v>73</v>
      </c>
      <c r="BA291" s="63">
        <v>73</v>
      </c>
      <c r="BB291" s="63"/>
      <c r="BC291" s="63"/>
      <c r="BD291" s="70">
        <f t="shared" si="74"/>
        <v>1856767.8</v>
      </c>
      <c r="BE291" s="71">
        <f t="shared" si="72"/>
        <v>262.02999999999997</v>
      </c>
      <c r="BF291" s="72">
        <f>+$BJ$601</f>
        <v>508.08</v>
      </c>
      <c r="BG291" s="65">
        <f t="shared" si="73"/>
        <v>1743510.3</v>
      </c>
      <c r="BH291" s="73">
        <f t="shared" si="76"/>
        <v>4.3792178830239651E-3</v>
      </c>
      <c r="BI291" s="74">
        <f t="shared" si="77"/>
        <v>4.3792178830239703E-3</v>
      </c>
    </row>
    <row r="292" spans="1:61" ht="15.75" customHeight="1" x14ac:dyDescent="0.25">
      <c r="A292" s="59">
        <v>1</v>
      </c>
      <c r="B292" s="60">
        <v>320</v>
      </c>
      <c r="C292" s="60">
        <v>13</v>
      </c>
      <c r="D292" s="61" t="s">
        <v>85</v>
      </c>
      <c r="E292" s="61" t="s">
        <v>369</v>
      </c>
      <c r="F292" s="62">
        <v>2136</v>
      </c>
      <c r="G292" s="63">
        <v>10</v>
      </c>
      <c r="H292" s="63">
        <v>424091.21</v>
      </c>
      <c r="I292" s="64">
        <v>0</v>
      </c>
      <c r="J292" s="65">
        <v>466500.33</v>
      </c>
      <c r="K292" s="63">
        <v>467221.28</v>
      </c>
      <c r="L292" s="64">
        <v>0</v>
      </c>
      <c r="M292" s="65">
        <v>513943.41</v>
      </c>
      <c r="N292" s="63">
        <v>458741.24</v>
      </c>
      <c r="O292" s="64">
        <v>0</v>
      </c>
      <c r="P292" s="65">
        <v>504615.37</v>
      </c>
      <c r="Q292" s="63">
        <v>484196.86</v>
      </c>
      <c r="R292" s="64">
        <v>0</v>
      </c>
      <c r="S292" s="65">
        <v>532616.55000000005</v>
      </c>
      <c r="T292" s="63">
        <v>457396.75</v>
      </c>
      <c r="U292" s="64">
        <v>0</v>
      </c>
      <c r="V292" s="66">
        <v>503136.43</v>
      </c>
      <c r="W292" s="63">
        <v>488145.35</v>
      </c>
      <c r="X292" s="64">
        <v>0</v>
      </c>
      <c r="Y292" s="66">
        <v>536959.88</v>
      </c>
      <c r="Z292" s="63">
        <v>593264.81999999995</v>
      </c>
      <c r="AA292" s="67">
        <v>61605.4</v>
      </c>
      <c r="AB292" s="64">
        <v>0</v>
      </c>
      <c r="AC292" s="66">
        <v>1142161.6100000001</v>
      </c>
      <c r="AD292" s="63">
        <v>558099.23</v>
      </c>
      <c r="AE292" s="67">
        <v>64585.120000000003</v>
      </c>
      <c r="AF292" s="64">
        <v>0</v>
      </c>
      <c r="AG292" s="66">
        <v>1111589.3899999999</v>
      </c>
      <c r="AH292" s="63">
        <v>517674.55</v>
      </c>
      <c r="AI292" s="67">
        <v>87594.83</v>
      </c>
      <c r="AJ292" s="63">
        <v>0</v>
      </c>
      <c r="AK292" s="66">
        <v>1093493.81</v>
      </c>
      <c r="AL292" s="63">
        <v>692265.15</v>
      </c>
      <c r="AM292" s="67">
        <v>104805.91</v>
      </c>
      <c r="AN292" s="63">
        <v>0</v>
      </c>
      <c r="AO292" s="66">
        <v>1272962.0900000001</v>
      </c>
      <c r="AP292" s="63">
        <v>983588.63</v>
      </c>
      <c r="AQ292" s="67">
        <v>91779.1</v>
      </c>
      <c r="AR292" s="63">
        <v>0</v>
      </c>
      <c r="AS292" s="66">
        <f t="shared" si="71"/>
        <v>1602040.4510000004</v>
      </c>
      <c r="AT292" s="68"/>
      <c r="AU292" s="69"/>
      <c r="AV292" s="63">
        <v>2545</v>
      </c>
      <c r="AW292" s="63">
        <v>2597</v>
      </c>
      <c r="AX292" s="63">
        <v>2833</v>
      </c>
      <c r="AY292" s="63">
        <v>2862</v>
      </c>
      <c r="AZ292" s="63">
        <v>2836</v>
      </c>
      <c r="BA292" s="63">
        <v>2836</v>
      </c>
      <c r="BB292" s="63"/>
      <c r="BC292" s="63"/>
      <c r="BD292" s="70">
        <f t="shared" si="74"/>
        <v>1244449.47</v>
      </c>
      <c r="BE292" s="71">
        <f t="shared" si="72"/>
        <v>582.61</v>
      </c>
      <c r="BF292" s="72">
        <f>+$BJ$600</f>
        <v>520.02</v>
      </c>
      <c r="BG292" s="65">
        <f t="shared" si="73"/>
        <v>0</v>
      </c>
      <c r="BH292" s="73">
        <f t="shared" si="76"/>
        <v>0</v>
      </c>
      <c r="BI292" s="74">
        <f t="shared" si="77"/>
        <v>0</v>
      </c>
    </row>
    <row r="293" spans="1:61" ht="15.75" customHeight="1" x14ac:dyDescent="0.25">
      <c r="A293" s="59">
        <v>1</v>
      </c>
      <c r="B293" s="60">
        <v>321</v>
      </c>
      <c r="C293" s="60">
        <v>18</v>
      </c>
      <c r="D293" s="61" t="s">
        <v>89</v>
      </c>
      <c r="E293" s="61" t="s">
        <v>370</v>
      </c>
      <c r="F293" s="62">
        <v>8279</v>
      </c>
      <c r="G293" s="63">
        <v>12</v>
      </c>
      <c r="H293" s="63">
        <v>3279391.48</v>
      </c>
      <c r="I293" s="64">
        <v>154599.14000000001</v>
      </c>
      <c r="J293" s="65">
        <v>3499767.42</v>
      </c>
      <c r="K293" s="63">
        <v>3288760.47</v>
      </c>
      <c r="L293" s="64">
        <v>259763.21</v>
      </c>
      <c r="M293" s="65">
        <v>3392476.94</v>
      </c>
      <c r="N293" s="63">
        <v>3100211.25</v>
      </c>
      <c r="O293" s="64">
        <v>253421.36</v>
      </c>
      <c r="P293" s="65">
        <v>3188404.68</v>
      </c>
      <c r="Q293" s="63">
        <v>3272582.92</v>
      </c>
      <c r="R293" s="64">
        <v>269012.07</v>
      </c>
      <c r="S293" s="65">
        <v>3363999.36</v>
      </c>
      <c r="T293" s="63">
        <v>3451145.48</v>
      </c>
      <c r="U293" s="64">
        <v>284165.87</v>
      </c>
      <c r="V293" s="66">
        <v>3547017.15</v>
      </c>
      <c r="W293" s="63">
        <v>3852419.53</v>
      </c>
      <c r="X293" s="64">
        <v>318090.12</v>
      </c>
      <c r="Y293" s="66">
        <v>3958448.94</v>
      </c>
      <c r="Z293" s="63">
        <v>4101600.45</v>
      </c>
      <c r="AA293" s="67">
        <v>37441.67</v>
      </c>
      <c r="AB293" s="64">
        <v>338664.72</v>
      </c>
      <c r="AC293" s="66">
        <v>4301209.53</v>
      </c>
      <c r="AD293" s="63">
        <v>3795006.44</v>
      </c>
      <c r="AE293" s="67">
        <v>23581.7</v>
      </c>
      <c r="AF293" s="64">
        <v>320049.17</v>
      </c>
      <c r="AG293" s="66">
        <v>3996649.54</v>
      </c>
      <c r="AH293" s="63">
        <v>3591639.14</v>
      </c>
      <c r="AI293" s="67">
        <v>38716.65</v>
      </c>
      <c r="AJ293" s="63">
        <v>296465.05</v>
      </c>
      <c r="AK293" s="66">
        <v>3824050.96</v>
      </c>
      <c r="AL293" s="63">
        <v>4315403.92</v>
      </c>
      <c r="AM293" s="67">
        <v>37063.129999999997</v>
      </c>
      <c r="AN293" s="63">
        <v>356304.97</v>
      </c>
      <c r="AO293" s="66">
        <v>4576187.9800000004</v>
      </c>
      <c r="AP293" s="63">
        <v>5906076.0199999996</v>
      </c>
      <c r="AQ293" s="67">
        <v>38212.5</v>
      </c>
      <c r="AR293" s="63">
        <v>487653.435367</v>
      </c>
      <c r="AS293" s="66">
        <f t="shared" si="71"/>
        <v>6215805.3939889595</v>
      </c>
      <c r="AT293" s="68"/>
      <c r="AU293" s="69"/>
      <c r="AV293" s="63">
        <v>577</v>
      </c>
      <c r="AW293" s="63">
        <v>588</v>
      </c>
      <c r="AX293" s="63">
        <v>793</v>
      </c>
      <c r="AY293" s="63">
        <v>823</v>
      </c>
      <c r="AZ293" s="63">
        <v>852</v>
      </c>
      <c r="BA293" s="63">
        <v>852</v>
      </c>
      <c r="BB293" s="63"/>
      <c r="BC293" s="63"/>
      <c r="BD293" s="70">
        <f t="shared" si="74"/>
        <v>4582780.68</v>
      </c>
      <c r="BE293" s="71">
        <f t="shared" si="72"/>
        <v>553.54</v>
      </c>
      <c r="BF293" s="72">
        <f>+$BJ$601</f>
        <v>508.08</v>
      </c>
      <c r="BG293" s="65">
        <f t="shared" si="73"/>
        <v>0</v>
      </c>
      <c r="BH293" s="73">
        <f t="shared" si="76"/>
        <v>0</v>
      </c>
      <c r="BI293" s="74">
        <f t="shared" si="77"/>
        <v>0</v>
      </c>
    </row>
    <row r="294" spans="1:61" ht="15.75" customHeight="1" x14ac:dyDescent="0.25">
      <c r="A294" s="59">
        <v>1</v>
      </c>
      <c r="B294" s="60">
        <v>323</v>
      </c>
      <c r="C294" s="60">
        <v>9</v>
      </c>
      <c r="D294" s="61" t="s">
        <v>85</v>
      </c>
      <c r="E294" s="61" t="s">
        <v>371</v>
      </c>
      <c r="F294" s="62">
        <v>1973</v>
      </c>
      <c r="G294" s="63">
        <v>10</v>
      </c>
      <c r="H294" s="63">
        <v>375420.76</v>
      </c>
      <c r="I294" s="64">
        <v>0</v>
      </c>
      <c r="J294" s="65">
        <v>412962.84</v>
      </c>
      <c r="K294" s="63">
        <v>506033.18</v>
      </c>
      <c r="L294" s="64">
        <v>43514.720000000001</v>
      </c>
      <c r="M294" s="65">
        <v>508770.31</v>
      </c>
      <c r="N294" s="63">
        <v>339977.61</v>
      </c>
      <c r="O294" s="64">
        <v>24931.759999999998</v>
      </c>
      <c r="P294" s="65">
        <v>346550.43</v>
      </c>
      <c r="Q294" s="63">
        <v>323271.34999999998</v>
      </c>
      <c r="R294" s="64">
        <v>23932.02</v>
      </c>
      <c r="S294" s="65">
        <v>329273.27</v>
      </c>
      <c r="T294" s="63">
        <v>400302.49</v>
      </c>
      <c r="U294" s="64">
        <v>29663.279999999999</v>
      </c>
      <c r="V294" s="66">
        <v>407703.13</v>
      </c>
      <c r="W294" s="63">
        <v>388263.6</v>
      </c>
      <c r="X294" s="64">
        <v>28760.32</v>
      </c>
      <c r="Y294" s="66">
        <v>395453.6</v>
      </c>
      <c r="Z294" s="63">
        <v>440328.42</v>
      </c>
      <c r="AA294" s="67">
        <v>3041.53</v>
      </c>
      <c r="AB294" s="64">
        <v>32616.99</v>
      </c>
      <c r="AC294" s="66">
        <v>453020.62</v>
      </c>
      <c r="AD294" s="63">
        <v>393757.89</v>
      </c>
      <c r="AE294" s="67">
        <v>1862.94</v>
      </c>
      <c r="AF294" s="64">
        <v>29193.360000000001</v>
      </c>
      <c r="AG294" s="66">
        <v>407512.46</v>
      </c>
      <c r="AH294" s="63">
        <v>383768.39</v>
      </c>
      <c r="AI294" s="67">
        <v>1056.55</v>
      </c>
      <c r="AJ294" s="63">
        <v>14752.65</v>
      </c>
      <c r="AK294" s="66">
        <v>413733.81</v>
      </c>
      <c r="AL294" s="63">
        <v>472135.78</v>
      </c>
      <c r="AM294" s="67">
        <v>2030.53</v>
      </c>
      <c r="AN294" s="63">
        <v>9254.51</v>
      </c>
      <c r="AO294" s="66">
        <v>522265.3</v>
      </c>
      <c r="AP294" s="63">
        <v>707383.66</v>
      </c>
      <c r="AQ294" s="67">
        <v>1513.35</v>
      </c>
      <c r="AR294" s="63">
        <v>13870.407015000001</v>
      </c>
      <c r="AS294" s="66">
        <f t="shared" si="71"/>
        <v>776967.02928350016</v>
      </c>
      <c r="AT294" s="68"/>
      <c r="AU294" s="69"/>
      <c r="AV294" s="63">
        <v>36</v>
      </c>
      <c r="AW294" s="63">
        <v>39</v>
      </c>
      <c r="AX294" s="63">
        <v>41</v>
      </c>
      <c r="AY294" s="63">
        <v>70</v>
      </c>
      <c r="AZ294" s="63">
        <v>72</v>
      </c>
      <c r="BA294" s="63">
        <v>72</v>
      </c>
      <c r="BB294" s="63"/>
      <c r="BC294" s="63"/>
      <c r="BD294" s="70">
        <f t="shared" si="74"/>
        <v>514699.84</v>
      </c>
      <c r="BE294" s="71">
        <f t="shared" si="72"/>
        <v>260.87</v>
      </c>
      <c r="BF294" s="72">
        <f t="shared" ref="BF294:BF298" si="85">+$BJ$600</f>
        <v>520.02</v>
      </c>
      <c r="BG294" s="65">
        <f t="shared" si="73"/>
        <v>511302.94999999995</v>
      </c>
      <c r="BH294" s="73">
        <f t="shared" si="76"/>
        <v>1.2842522480554935E-3</v>
      </c>
      <c r="BI294" s="74">
        <f t="shared" si="77"/>
        <v>1.28425224805549E-3</v>
      </c>
    </row>
    <row r="295" spans="1:61" ht="15.75" customHeight="1" x14ac:dyDescent="0.25">
      <c r="A295" s="59">
        <v>1</v>
      </c>
      <c r="B295" s="60">
        <v>324</v>
      </c>
      <c r="C295" s="60">
        <v>6</v>
      </c>
      <c r="D295" s="61" t="s">
        <v>85</v>
      </c>
      <c r="E295" s="61" t="s">
        <v>372</v>
      </c>
      <c r="F295" s="62">
        <v>2300</v>
      </c>
      <c r="G295" s="63">
        <v>10</v>
      </c>
      <c r="H295" s="63">
        <v>294303.21999999997</v>
      </c>
      <c r="I295" s="64">
        <v>0</v>
      </c>
      <c r="J295" s="65">
        <v>323733.53999999998</v>
      </c>
      <c r="K295" s="63">
        <v>314257.38</v>
      </c>
      <c r="L295" s="64">
        <v>0</v>
      </c>
      <c r="M295" s="65">
        <v>345683.12</v>
      </c>
      <c r="N295" s="63">
        <v>212543.76</v>
      </c>
      <c r="O295" s="64">
        <v>0</v>
      </c>
      <c r="P295" s="65">
        <v>233798.14</v>
      </c>
      <c r="Q295" s="63">
        <v>336802.6</v>
      </c>
      <c r="R295" s="64">
        <v>0</v>
      </c>
      <c r="S295" s="65">
        <v>370482.86</v>
      </c>
      <c r="T295" s="63">
        <v>251313.21</v>
      </c>
      <c r="U295" s="64">
        <v>0</v>
      </c>
      <c r="V295" s="66">
        <v>276444.53999999998</v>
      </c>
      <c r="W295" s="63">
        <v>305962.56</v>
      </c>
      <c r="X295" s="64">
        <v>0</v>
      </c>
      <c r="Y295" s="66">
        <v>336558.81</v>
      </c>
      <c r="Z295" s="63">
        <v>350952.56</v>
      </c>
      <c r="AA295" s="67">
        <v>493.8</v>
      </c>
      <c r="AB295" s="64">
        <v>0</v>
      </c>
      <c r="AC295" s="66">
        <v>386047.82</v>
      </c>
      <c r="AD295" s="63">
        <v>336328.85</v>
      </c>
      <c r="AE295" s="67">
        <v>0</v>
      </c>
      <c r="AF295" s="64">
        <v>0</v>
      </c>
      <c r="AG295" s="66">
        <v>369961.74</v>
      </c>
      <c r="AH295" s="63">
        <v>369020.95</v>
      </c>
      <c r="AI295" s="67">
        <v>0</v>
      </c>
      <c r="AJ295" s="63">
        <v>0</v>
      </c>
      <c r="AK295" s="66">
        <v>406361.03</v>
      </c>
      <c r="AL295" s="63">
        <v>462802.54</v>
      </c>
      <c r="AM295" s="67">
        <v>94.81</v>
      </c>
      <c r="AN295" s="63">
        <v>0</v>
      </c>
      <c r="AO295" s="66">
        <v>509416.49</v>
      </c>
      <c r="AP295" s="63">
        <v>602570.94999999995</v>
      </c>
      <c r="AQ295" s="67">
        <v>22.56</v>
      </c>
      <c r="AR295" s="63">
        <v>0</v>
      </c>
      <c r="AS295" s="66">
        <f t="shared" si="71"/>
        <v>663241.20499999996</v>
      </c>
      <c r="AT295" s="68"/>
      <c r="AU295" s="69"/>
      <c r="AV295" s="63">
        <v>0</v>
      </c>
      <c r="AW295" s="63">
        <v>0</v>
      </c>
      <c r="AX295" s="63">
        <v>2</v>
      </c>
      <c r="AY295" s="63">
        <v>2</v>
      </c>
      <c r="AZ295" s="63">
        <v>2</v>
      </c>
      <c r="BA295" s="63">
        <v>2</v>
      </c>
      <c r="BB295" s="63"/>
      <c r="BC295" s="63"/>
      <c r="BD295" s="70">
        <f t="shared" si="74"/>
        <v>467005.66</v>
      </c>
      <c r="BE295" s="71">
        <f t="shared" si="72"/>
        <v>203.05</v>
      </c>
      <c r="BF295" s="72">
        <f t="shared" si="85"/>
        <v>520.02</v>
      </c>
      <c r="BG295" s="65">
        <f t="shared" si="73"/>
        <v>729030.99999999988</v>
      </c>
      <c r="BH295" s="73">
        <f t="shared" si="76"/>
        <v>1.8311251688497875E-3</v>
      </c>
      <c r="BI295" s="74">
        <f t="shared" si="77"/>
        <v>1.8311251688497899E-3</v>
      </c>
    </row>
    <row r="296" spans="1:61" ht="15.75" customHeight="1" x14ac:dyDescent="0.25">
      <c r="A296" s="59">
        <v>1</v>
      </c>
      <c r="B296" s="60">
        <v>325</v>
      </c>
      <c r="C296" s="60">
        <v>14</v>
      </c>
      <c r="D296" s="61" t="s">
        <v>85</v>
      </c>
      <c r="E296" s="61" t="s">
        <v>373</v>
      </c>
      <c r="F296" s="62">
        <v>1874</v>
      </c>
      <c r="G296" s="63">
        <v>10</v>
      </c>
      <c r="H296" s="63">
        <v>113087.29</v>
      </c>
      <c r="I296" s="64">
        <v>14081.74</v>
      </c>
      <c r="J296" s="65">
        <v>108906.1</v>
      </c>
      <c r="K296" s="63">
        <v>94885.47</v>
      </c>
      <c r="L296" s="64">
        <v>13787.02</v>
      </c>
      <c r="M296" s="65">
        <v>89208.29</v>
      </c>
      <c r="N296" s="63">
        <v>113659.02</v>
      </c>
      <c r="O296" s="64">
        <v>5358.18</v>
      </c>
      <c r="P296" s="65">
        <v>119130.92</v>
      </c>
      <c r="Q296" s="63">
        <v>199448.8</v>
      </c>
      <c r="R296" s="64">
        <v>9476.3700000000008</v>
      </c>
      <c r="S296" s="65">
        <v>208969.67</v>
      </c>
      <c r="T296" s="63">
        <v>94163.49</v>
      </c>
      <c r="U296" s="64">
        <v>4530.67</v>
      </c>
      <c r="V296" s="66">
        <v>98596.09</v>
      </c>
      <c r="W296" s="63">
        <v>139020.66</v>
      </c>
      <c r="X296" s="64">
        <v>6620.05</v>
      </c>
      <c r="Y296" s="66">
        <v>145640.67000000001</v>
      </c>
      <c r="Z296" s="63">
        <v>175366.24</v>
      </c>
      <c r="AA296" s="67">
        <v>0</v>
      </c>
      <c r="AB296" s="64">
        <v>8350.7900000000009</v>
      </c>
      <c r="AC296" s="66">
        <v>183716.99</v>
      </c>
      <c r="AD296" s="63">
        <v>140750.42000000001</v>
      </c>
      <c r="AE296" s="67">
        <v>0</v>
      </c>
      <c r="AF296" s="64">
        <v>6460.17</v>
      </c>
      <c r="AG296" s="66">
        <v>147719.28</v>
      </c>
      <c r="AH296" s="63">
        <v>174699.16</v>
      </c>
      <c r="AI296" s="67">
        <v>0</v>
      </c>
      <c r="AJ296" s="63">
        <v>8322.7099999999991</v>
      </c>
      <c r="AK296" s="66">
        <v>183014.09</v>
      </c>
      <c r="AL296" s="63">
        <v>172661.1</v>
      </c>
      <c r="AM296" s="67">
        <v>0</v>
      </c>
      <c r="AN296" s="63">
        <v>8484.9699999999993</v>
      </c>
      <c r="AO296" s="66">
        <v>180593.74</v>
      </c>
      <c r="AP296" s="63">
        <v>270866.06</v>
      </c>
      <c r="AQ296" s="67">
        <v>0</v>
      </c>
      <c r="AR296" s="63">
        <v>12857.363486</v>
      </c>
      <c r="AS296" s="66">
        <f t="shared" si="71"/>
        <v>285123.49416540004</v>
      </c>
      <c r="AT296" s="68"/>
      <c r="AU296" s="69"/>
      <c r="AV296" s="63">
        <v>0</v>
      </c>
      <c r="AW296" s="63">
        <v>0</v>
      </c>
      <c r="AX296" s="63">
        <v>0</v>
      </c>
      <c r="AY296" s="63">
        <v>0</v>
      </c>
      <c r="AZ296" s="63">
        <v>6</v>
      </c>
      <c r="BA296" s="63">
        <v>6</v>
      </c>
      <c r="BB296" s="63"/>
      <c r="BC296" s="63"/>
      <c r="BD296" s="70">
        <f t="shared" si="74"/>
        <v>196033.52</v>
      </c>
      <c r="BE296" s="71">
        <f t="shared" si="72"/>
        <v>104.61</v>
      </c>
      <c r="BF296" s="72">
        <f t="shared" si="85"/>
        <v>520.02</v>
      </c>
      <c r="BG296" s="65">
        <f t="shared" si="73"/>
        <v>778478.34</v>
      </c>
      <c r="BH296" s="73">
        <f t="shared" si="76"/>
        <v>1.9553232740149628E-3</v>
      </c>
      <c r="BI296" s="74">
        <f t="shared" si="77"/>
        <v>1.9553232740149602E-3</v>
      </c>
    </row>
    <row r="297" spans="1:61" ht="15.75" customHeight="1" x14ac:dyDescent="0.25">
      <c r="A297" s="59">
        <v>1</v>
      </c>
      <c r="B297" s="60">
        <v>326</v>
      </c>
      <c r="C297" s="60">
        <v>5</v>
      </c>
      <c r="D297" s="61" t="s">
        <v>85</v>
      </c>
      <c r="E297" s="61" t="s">
        <v>374</v>
      </c>
      <c r="F297" s="62">
        <v>4553</v>
      </c>
      <c r="G297" s="63">
        <v>10</v>
      </c>
      <c r="H297" s="63">
        <v>632230.13</v>
      </c>
      <c r="I297" s="64">
        <v>29805.24</v>
      </c>
      <c r="J297" s="65">
        <v>662667.38</v>
      </c>
      <c r="K297" s="63">
        <v>626764.31999999995</v>
      </c>
      <c r="L297" s="64">
        <v>29547.57</v>
      </c>
      <c r="M297" s="65">
        <v>656938.43000000005</v>
      </c>
      <c r="N297" s="63">
        <v>575427.73</v>
      </c>
      <c r="O297" s="64">
        <v>27127.360000000001</v>
      </c>
      <c r="P297" s="65">
        <v>603130.4</v>
      </c>
      <c r="Q297" s="63">
        <v>661768.53</v>
      </c>
      <c r="R297" s="64">
        <v>31384.31</v>
      </c>
      <c r="S297" s="65">
        <v>693422.65</v>
      </c>
      <c r="T297" s="63">
        <v>606102.43999999994</v>
      </c>
      <c r="U297" s="64">
        <v>28790.48</v>
      </c>
      <c r="V297" s="66">
        <v>635043.16</v>
      </c>
      <c r="W297" s="63">
        <v>738840.85</v>
      </c>
      <c r="X297" s="64">
        <v>35182.870000000003</v>
      </c>
      <c r="Y297" s="66">
        <v>774023.78</v>
      </c>
      <c r="Z297" s="63">
        <v>947315.06</v>
      </c>
      <c r="AA297" s="67">
        <v>355.37</v>
      </c>
      <c r="AB297" s="64">
        <v>45110.2</v>
      </c>
      <c r="AC297" s="66">
        <v>993348.4</v>
      </c>
      <c r="AD297" s="63">
        <v>931966.13</v>
      </c>
      <c r="AE297" s="67">
        <v>468.3</v>
      </c>
      <c r="AF297" s="64">
        <v>43741.31</v>
      </c>
      <c r="AG297" s="66">
        <v>977846.14</v>
      </c>
      <c r="AH297" s="63">
        <v>849399.51</v>
      </c>
      <c r="AI297" s="67">
        <v>217.52</v>
      </c>
      <c r="AJ297" s="63">
        <v>40447.519999999997</v>
      </c>
      <c r="AK297" s="66">
        <v>890921.87</v>
      </c>
      <c r="AL297" s="63">
        <v>1163564.93</v>
      </c>
      <c r="AM297" s="67">
        <v>228.36</v>
      </c>
      <c r="AN297" s="63">
        <v>55407.75</v>
      </c>
      <c r="AO297" s="66">
        <v>1220035.6599999999</v>
      </c>
      <c r="AP297" s="63">
        <v>1646031.76</v>
      </c>
      <c r="AQ297" s="67">
        <v>109.77</v>
      </c>
      <c r="AR297" s="63">
        <v>78382.373128000007</v>
      </c>
      <c r="AS297" s="66">
        <f t="shared" si="71"/>
        <v>1725826.4945592002</v>
      </c>
      <c r="AT297" s="68"/>
      <c r="AU297" s="69"/>
      <c r="AV297" s="63">
        <v>6</v>
      </c>
      <c r="AW297" s="63">
        <v>6</v>
      </c>
      <c r="AX297" s="63">
        <v>6</v>
      </c>
      <c r="AY297" s="63">
        <v>6</v>
      </c>
      <c r="AZ297" s="63">
        <v>7</v>
      </c>
      <c r="BA297" s="63">
        <v>7</v>
      </c>
      <c r="BB297" s="63"/>
      <c r="BC297" s="63"/>
      <c r="BD297" s="70">
        <f t="shared" si="74"/>
        <v>1161595.71</v>
      </c>
      <c r="BE297" s="71">
        <f t="shared" si="72"/>
        <v>255.13</v>
      </c>
      <c r="BF297" s="72">
        <f t="shared" si="85"/>
        <v>520.02</v>
      </c>
      <c r="BG297" s="65">
        <f t="shared" si="73"/>
        <v>1206044.17</v>
      </c>
      <c r="BH297" s="73">
        <f t="shared" si="76"/>
        <v>3.0292509295647952E-3</v>
      </c>
      <c r="BI297" s="74">
        <f t="shared" si="77"/>
        <v>3.0292509295648E-3</v>
      </c>
    </row>
    <row r="298" spans="1:61" ht="15.75" customHeight="1" x14ac:dyDescent="0.25">
      <c r="A298" s="59">
        <v>1</v>
      </c>
      <c r="B298" s="60">
        <v>327</v>
      </c>
      <c r="C298" s="60">
        <v>14</v>
      </c>
      <c r="D298" s="61" t="s">
        <v>85</v>
      </c>
      <c r="E298" s="61" t="s">
        <v>375</v>
      </c>
      <c r="F298" s="62">
        <v>2485</v>
      </c>
      <c r="G298" s="63">
        <v>10</v>
      </c>
      <c r="H298" s="63">
        <v>465315.88</v>
      </c>
      <c r="I298" s="64">
        <v>21936.41</v>
      </c>
      <c r="J298" s="65">
        <v>487717.41</v>
      </c>
      <c r="K298" s="63">
        <v>469511.41</v>
      </c>
      <c r="L298" s="64">
        <v>22134.2</v>
      </c>
      <c r="M298" s="65">
        <v>492114.93</v>
      </c>
      <c r="N298" s="63">
        <v>327020.53999999998</v>
      </c>
      <c r="O298" s="64">
        <v>15416.58</v>
      </c>
      <c r="P298" s="65">
        <v>342764.36</v>
      </c>
      <c r="Q298" s="63">
        <v>442023.98</v>
      </c>
      <c r="R298" s="64">
        <v>20974.21</v>
      </c>
      <c r="S298" s="65">
        <v>463154.74</v>
      </c>
      <c r="T298" s="63">
        <v>350541.84</v>
      </c>
      <c r="U298" s="64">
        <v>16674.95</v>
      </c>
      <c r="V298" s="66">
        <v>367253.58</v>
      </c>
      <c r="W298" s="63">
        <v>469816.8</v>
      </c>
      <c r="X298" s="64">
        <v>22372.23</v>
      </c>
      <c r="Y298" s="66">
        <v>492189.03</v>
      </c>
      <c r="Z298" s="63">
        <v>525045.49</v>
      </c>
      <c r="AA298" s="67">
        <v>83.62</v>
      </c>
      <c r="AB298" s="64">
        <v>25002.16</v>
      </c>
      <c r="AC298" s="66">
        <v>550047.67000000004</v>
      </c>
      <c r="AD298" s="63">
        <v>485524.2</v>
      </c>
      <c r="AE298" s="67">
        <v>0</v>
      </c>
      <c r="AF298" s="64">
        <v>22973.15</v>
      </c>
      <c r="AG298" s="66">
        <v>508806.16</v>
      </c>
      <c r="AH298" s="63">
        <v>418649.08</v>
      </c>
      <c r="AI298" s="67">
        <v>156.91999999999999</v>
      </c>
      <c r="AJ298" s="63">
        <v>19857.34</v>
      </c>
      <c r="AK298" s="66">
        <v>438670.91</v>
      </c>
      <c r="AL298" s="63">
        <v>497874.82</v>
      </c>
      <c r="AM298" s="67">
        <v>0</v>
      </c>
      <c r="AN298" s="63">
        <v>23711.15</v>
      </c>
      <c r="AO298" s="66">
        <v>521580.03</v>
      </c>
      <c r="AP298" s="63">
        <v>825774.36</v>
      </c>
      <c r="AQ298" s="67">
        <v>0</v>
      </c>
      <c r="AR298" s="63">
        <v>39325.590699</v>
      </c>
      <c r="AS298" s="66">
        <f t="shared" si="71"/>
        <v>866188.58623110002</v>
      </c>
      <c r="AT298" s="68"/>
      <c r="AU298" s="69"/>
      <c r="AV298" s="63">
        <v>0</v>
      </c>
      <c r="AW298" s="63">
        <v>0</v>
      </c>
      <c r="AX298" s="63">
        <v>0</v>
      </c>
      <c r="AY298" s="63">
        <v>0</v>
      </c>
      <c r="AZ298" s="63">
        <v>5</v>
      </c>
      <c r="BA298" s="63">
        <v>5</v>
      </c>
      <c r="BB298" s="63"/>
      <c r="BC298" s="63"/>
      <c r="BD298" s="70">
        <f t="shared" si="74"/>
        <v>577058.67000000004</v>
      </c>
      <c r="BE298" s="71">
        <f t="shared" si="72"/>
        <v>232.22</v>
      </c>
      <c r="BF298" s="72">
        <f t="shared" si="85"/>
        <v>520.02</v>
      </c>
      <c r="BG298" s="65">
        <f t="shared" si="73"/>
        <v>715182.99999999988</v>
      </c>
      <c r="BH298" s="73">
        <f t="shared" si="76"/>
        <v>1.7963428052215854E-3</v>
      </c>
      <c r="BI298" s="74">
        <f t="shared" si="77"/>
        <v>1.79634280522159E-3</v>
      </c>
    </row>
    <row r="299" spans="1:61" ht="15.75" customHeight="1" x14ac:dyDescent="0.25">
      <c r="A299" s="59">
        <v>1</v>
      </c>
      <c r="B299" s="60">
        <v>328</v>
      </c>
      <c r="C299" s="60">
        <v>3</v>
      </c>
      <c r="D299" s="61" t="s">
        <v>89</v>
      </c>
      <c r="E299" s="61" t="s">
        <v>376</v>
      </c>
      <c r="F299" s="62">
        <v>19950</v>
      </c>
      <c r="G299" s="63">
        <v>12</v>
      </c>
      <c r="H299" s="63">
        <v>3535471.47</v>
      </c>
      <c r="I299" s="64">
        <v>520938.18</v>
      </c>
      <c r="J299" s="65">
        <v>3376277.28</v>
      </c>
      <c r="K299" s="63">
        <v>3780473.68</v>
      </c>
      <c r="L299" s="64">
        <v>531759.06000000006</v>
      </c>
      <c r="M299" s="65">
        <v>3638560.37</v>
      </c>
      <c r="N299" s="63">
        <v>3515075.16</v>
      </c>
      <c r="O299" s="64">
        <v>316357.38</v>
      </c>
      <c r="P299" s="65">
        <v>3582563.91</v>
      </c>
      <c r="Q299" s="63">
        <v>4310393.82</v>
      </c>
      <c r="R299" s="64">
        <v>391469.82</v>
      </c>
      <c r="S299" s="65">
        <v>4389194.88</v>
      </c>
      <c r="T299" s="63">
        <v>3765750.96</v>
      </c>
      <c r="U299" s="64">
        <v>340972.55</v>
      </c>
      <c r="V299" s="66">
        <v>3835751.81</v>
      </c>
      <c r="W299" s="63">
        <v>5068583.7699999996</v>
      </c>
      <c r="X299" s="64">
        <v>460780.51</v>
      </c>
      <c r="Y299" s="66">
        <v>5160739.6500000004</v>
      </c>
      <c r="Z299" s="63">
        <v>5682185.1299999999</v>
      </c>
      <c r="AA299" s="67">
        <v>5747.52</v>
      </c>
      <c r="AB299" s="64">
        <v>516562.47</v>
      </c>
      <c r="AC299" s="66">
        <v>5788425.0800000001</v>
      </c>
      <c r="AD299" s="63">
        <v>5691732.29</v>
      </c>
      <c r="AE299" s="67">
        <v>2111.42</v>
      </c>
      <c r="AF299" s="64">
        <v>522490.41</v>
      </c>
      <c r="AG299" s="66">
        <v>5794544.2599999998</v>
      </c>
      <c r="AH299" s="63">
        <v>4879241.47</v>
      </c>
      <c r="AI299" s="67">
        <v>1108.23</v>
      </c>
      <c r="AJ299" s="63">
        <v>81472.37</v>
      </c>
      <c r="AK299" s="66">
        <v>5381179.1399999997</v>
      </c>
      <c r="AL299" s="63">
        <v>6410598.6399999997</v>
      </c>
      <c r="AM299" s="67">
        <v>1823.98</v>
      </c>
      <c r="AN299" s="63">
        <v>581133.02</v>
      </c>
      <c r="AO299" s="66">
        <v>6540560.0700000003</v>
      </c>
      <c r="AP299" s="63">
        <v>8657413.5500000007</v>
      </c>
      <c r="AQ299" s="67">
        <v>2033.03</v>
      </c>
      <c r="AR299" s="63">
        <v>787037.051187</v>
      </c>
      <c r="AS299" s="66">
        <f t="shared" si="71"/>
        <v>8829936.3138705622</v>
      </c>
      <c r="AT299" s="68"/>
      <c r="AU299" s="69"/>
      <c r="AV299" s="63">
        <v>42</v>
      </c>
      <c r="AW299" s="63">
        <v>33</v>
      </c>
      <c r="AX299" s="63">
        <v>40</v>
      </c>
      <c r="AY299" s="63">
        <v>61</v>
      </c>
      <c r="AZ299" s="63">
        <v>78</v>
      </c>
      <c r="BA299" s="63">
        <v>78</v>
      </c>
      <c r="BB299" s="63"/>
      <c r="BC299" s="63"/>
      <c r="BD299" s="70">
        <f t="shared" si="74"/>
        <v>6466928.9699999997</v>
      </c>
      <c r="BE299" s="71">
        <f t="shared" si="72"/>
        <v>324.16000000000003</v>
      </c>
      <c r="BF299" s="72">
        <f>+$BJ$601</f>
        <v>508.08</v>
      </c>
      <c r="BG299" s="65">
        <f t="shared" si="73"/>
        <v>3669203.9999999991</v>
      </c>
      <c r="BH299" s="73">
        <f t="shared" si="76"/>
        <v>9.2160303115290231E-3</v>
      </c>
      <c r="BI299" s="74">
        <f t="shared" si="77"/>
        <v>9.2160303115290197E-3</v>
      </c>
    </row>
    <row r="300" spans="1:61" ht="15.75" customHeight="1" x14ac:dyDescent="0.25">
      <c r="A300" s="59">
        <v>1</v>
      </c>
      <c r="B300" s="60">
        <v>329</v>
      </c>
      <c r="C300" s="60">
        <v>2</v>
      </c>
      <c r="D300" s="61" t="s">
        <v>85</v>
      </c>
      <c r="E300" s="61" t="s">
        <v>377</v>
      </c>
      <c r="F300" s="62">
        <v>2270</v>
      </c>
      <c r="G300" s="63">
        <v>10</v>
      </c>
      <c r="H300" s="63">
        <v>433752.83</v>
      </c>
      <c r="I300" s="64">
        <v>0</v>
      </c>
      <c r="J300" s="65">
        <v>477128.12</v>
      </c>
      <c r="K300" s="63">
        <v>446893.59</v>
      </c>
      <c r="L300" s="64">
        <v>0</v>
      </c>
      <c r="M300" s="65">
        <v>491582.95</v>
      </c>
      <c r="N300" s="63">
        <v>382693.92</v>
      </c>
      <c r="O300" s="64">
        <v>0</v>
      </c>
      <c r="P300" s="65">
        <v>420963.31</v>
      </c>
      <c r="Q300" s="63">
        <v>512368.89</v>
      </c>
      <c r="R300" s="64">
        <v>0</v>
      </c>
      <c r="S300" s="65">
        <v>563605.78</v>
      </c>
      <c r="T300" s="63">
        <v>517596.61</v>
      </c>
      <c r="U300" s="64">
        <v>0</v>
      </c>
      <c r="V300" s="66">
        <v>569356.27</v>
      </c>
      <c r="W300" s="63">
        <v>659537.42000000004</v>
      </c>
      <c r="X300" s="64">
        <v>0</v>
      </c>
      <c r="Y300" s="66">
        <v>725491.16</v>
      </c>
      <c r="Z300" s="63">
        <v>801851.87</v>
      </c>
      <c r="AA300" s="67">
        <v>204.06</v>
      </c>
      <c r="AB300" s="64">
        <v>0</v>
      </c>
      <c r="AC300" s="66">
        <v>882037.05</v>
      </c>
      <c r="AD300" s="63">
        <v>844348.45</v>
      </c>
      <c r="AE300" s="67">
        <v>59.73</v>
      </c>
      <c r="AF300" s="64">
        <v>0</v>
      </c>
      <c r="AG300" s="66">
        <v>928783.29</v>
      </c>
      <c r="AH300" s="63">
        <v>721354.43</v>
      </c>
      <c r="AI300" s="67">
        <v>79.63</v>
      </c>
      <c r="AJ300" s="63">
        <v>0</v>
      </c>
      <c r="AK300" s="66">
        <v>793489.87</v>
      </c>
      <c r="AL300" s="63">
        <v>908371.54</v>
      </c>
      <c r="AM300" s="67">
        <v>-119.45</v>
      </c>
      <c r="AN300" s="63">
        <v>0</v>
      </c>
      <c r="AO300" s="66">
        <v>999208.69</v>
      </c>
      <c r="AP300" s="63">
        <v>1113903.67</v>
      </c>
      <c r="AQ300" s="67">
        <v>0</v>
      </c>
      <c r="AR300" s="63">
        <v>0</v>
      </c>
      <c r="AS300" s="66">
        <f t="shared" si="71"/>
        <v>1225732.013</v>
      </c>
      <c r="AT300" s="68"/>
      <c r="AU300" s="69"/>
      <c r="AV300" s="63">
        <v>0</v>
      </c>
      <c r="AW300" s="63">
        <v>0</v>
      </c>
      <c r="AX300" s="63">
        <v>0</v>
      </c>
      <c r="AY300" s="63">
        <v>0</v>
      </c>
      <c r="AZ300" s="63">
        <v>2</v>
      </c>
      <c r="BA300" s="63">
        <v>2</v>
      </c>
      <c r="BB300" s="63"/>
      <c r="BC300" s="63"/>
      <c r="BD300" s="70">
        <f t="shared" si="74"/>
        <v>965850.18</v>
      </c>
      <c r="BE300" s="71">
        <f t="shared" si="72"/>
        <v>425.48</v>
      </c>
      <c r="BF300" s="72">
        <f t="shared" ref="BF300:BF304" si="86">+$BJ$600</f>
        <v>520.02</v>
      </c>
      <c r="BG300" s="65">
        <f t="shared" si="73"/>
        <v>214605.79999999993</v>
      </c>
      <c r="BH300" s="73">
        <f t="shared" si="76"/>
        <v>5.3903068835364158E-4</v>
      </c>
      <c r="BI300" s="74">
        <f t="shared" si="77"/>
        <v>5.3903068835364201E-4</v>
      </c>
    </row>
    <row r="301" spans="1:61" ht="15.75" customHeight="1" x14ac:dyDescent="0.25">
      <c r="A301" s="59">
        <v>1</v>
      </c>
      <c r="B301" s="60">
        <v>330</v>
      </c>
      <c r="C301" s="60">
        <v>18</v>
      </c>
      <c r="D301" s="61" t="s">
        <v>85</v>
      </c>
      <c r="E301" s="61" t="s">
        <v>378</v>
      </c>
      <c r="F301" s="62">
        <v>1722</v>
      </c>
      <c r="G301" s="63">
        <v>10</v>
      </c>
      <c r="H301" s="63">
        <v>436390.44</v>
      </c>
      <c r="I301" s="64">
        <v>8471</v>
      </c>
      <c r="J301" s="65">
        <v>470711.38</v>
      </c>
      <c r="K301" s="63">
        <v>460387.98</v>
      </c>
      <c r="L301" s="64">
        <v>8936.83</v>
      </c>
      <c r="M301" s="65">
        <v>496596.26</v>
      </c>
      <c r="N301" s="63">
        <v>436312.41</v>
      </c>
      <c r="O301" s="64">
        <v>8469.6299999999992</v>
      </c>
      <c r="P301" s="65">
        <v>470627.06</v>
      </c>
      <c r="Q301" s="63">
        <v>466417.29</v>
      </c>
      <c r="R301" s="64">
        <v>9160.9699999999993</v>
      </c>
      <c r="S301" s="65">
        <v>502981.95</v>
      </c>
      <c r="T301" s="63">
        <v>517684.85</v>
      </c>
      <c r="U301" s="64">
        <v>10180.07</v>
      </c>
      <c r="V301" s="66">
        <v>558255.26</v>
      </c>
      <c r="W301" s="63">
        <v>590022.14</v>
      </c>
      <c r="X301" s="64">
        <v>11569.07</v>
      </c>
      <c r="Y301" s="66">
        <v>636298.38</v>
      </c>
      <c r="Z301" s="63">
        <v>702485.86</v>
      </c>
      <c r="AA301" s="67">
        <v>11773.33</v>
      </c>
      <c r="AB301" s="64">
        <v>13774.23</v>
      </c>
      <c r="AC301" s="66">
        <v>822812.49</v>
      </c>
      <c r="AD301" s="63">
        <v>583668.75</v>
      </c>
      <c r="AE301" s="67">
        <v>6426.18</v>
      </c>
      <c r="AF301" s="64">
        <v>11477.53</v>
      </c>
      <c r="AG301" s="66">
        <v>700083.92</v>
      </c>
      <c r="AH301" s="63">
        <v>575256.82999999996</v>
      </c>
      <c r="AI301" s="67">
        <v>11053.13</v>
      </c>
      <c r="AJ301" s="63">
        <v>11262.21</v>
      </c>
      <c r="AK301" s="66">
        <v>698460.61</v>
      </c>
      <c r="AL301" s="63">
        <v>604085.4</v>
      </c>
      <c r="AM301" s="67">
        <v>8476.09</v>
      </c>
      <c r="AN301" s="63">
        <v>0</v>
      </c>
      <c r="AO301" s="66">
        <v>762914.61</v>
      </c>
      <c r="AP301" s="63">
        <v>950176.27</v>
      </c>
      <c r="AQ301" s="67">
        <v>10772.99</v>
      </c>
      <c r="AR301" s="63">
        <v>0</v>
      </c>
      <c r="AS301" s="66">
        <f t="shared" si="71"/>
        <v>1148531.2960000001</v>
      </c>
      <c r="AT301" s="68"/>
      <c r="AU301" s="69"/>
      <c r="AV301" s="63">
        <v>357</v>
      </c>
      <c r="AW301" s="63">
        <v>355</v>
      </c>
      <c r="AX301" s="63">
        <v>412</v>
      </c>
      <c r="AY301" s="63">
        <v>492</v>
      </c>
      <c r="AZ301" s="63">
        <v>526</v>
      </c>
      <c r="BA301" s="63">
        <v>526</v>
      </c>
      <c r="BB301" s="63"/>
      <c r="BC301" s="63"/>
      <c r="BD301" s="70">
        <f t="shared" si="74"/>
        <v>826560.59</v>
      </c>
      <c r="BE301" s="71">
        <f t="shared" si="72"/>
        <v>480</v>
      </c>
      <c r="BF301" s="72">
        <f t="shared" si="86"/>
        <v>520.02</v>
      </c>
      <c r="BG301" s="65">
        <f t="shared" si="73"/>
        <v>68914.439999999973</v>
      </c>
      <c r="BH301" s="73">
        <f t="shared" si="76"/>
        <v>1.7309410104808783E-4</v>
      </c>
      <c r="BI301" s="74">
        <f t="shared" si="77"/>
        <v>1.7309410104808799E-4</v>
      </c>
    </row>
    <row r="302" spans="1:61" ht="15.75" customHeight="1" x14ac:dyDescent="0.25">
      <c r="A302" s="59">
        <v>1</v>
      </c>
      <c r="B302" s="60">
        <v>331</v>
      </c>
      <c r="C302" s="60">
        <v>1</v>
      </c>
      <c r="D302" s="61" t="s">
        <v>85</v>
      </c>
      <c r="E302" s="61" t="s">
        <v>379</v>
      </c>
      <c r="F302" s="62">
        <v>3484</v>
      </c>
      <c r="G302" s="63">
        <v>10</v>
      </c>
      <c r="H302" s="63">
        <v>982400.39</v>
      </c>
      <c r="I302" s="64">
        <v>32435.95</v>
      </c>
      <c r="J302" s="65">
        <v>1044960.88</v>
      </c>
      <c r="K302" s="63">
        <v>911399.17</v>
      </c>
      <c r="L302" s="64">
        <v>30138.05</v>
      </c>
      <c r="M302" s="65">
        <v>969387.23</v>
      </c>
      <c r="N302" s="63">
        <v>842699.92</v>
      </c>
      <c r="O302" s="64">
        <v>47222.99</v>
      </c>
      <c r="P302" s="65">
        <v>875024.62</v>
      </c>
      <c r="Q302" s="63">
        <v>882860.48</v>
      </c>
      <c r="R302" s="64">
        <v>49683.44</v>
      </c>
      <c r="S302" s="65">
        <v>916494.74</v>
      </c>
      <c r="T302" s="63">
        <v>811473.09</v>
      </c>
      <c r="U302" s="64">
        <v>45784.160000000003</v>
      </c>
      <c r="V302" s="66">
        <v>842257.82</v>
      </c>
      <c r="W302" s="63">
        <v>1059906.25</v>
      </c>
      <c r="X302" s="64">
        <v>59994.74</v>
      </c>
      <c r="Y302" s="66">
        <v>1099902.67</v>
      </c>
      <c r="Z302" s="63">
        <v>1169469.46</v>
      </c>
      <c r="AA302" s="67">
        <v>2176.8000000000002</v>
      </c>
      <c r="AB302" s="64">
        <v>66196.429999999993</v>
      </c>
      <c r="AC302" s="66">
        <v>1219089.5900000001</v>
      </c>
      <c r="AD302" s="63">
        <v>1040358.96</v>
      </c>
      <c r="AE302" s="67">
        <v>2619.62</v>
      </c>
      <c r="AF302" s="64">
        <v>59178.22</v>
      </c>
      <c r="AG302" s="66">
        <v>1084300.97</v>
      </c>
      <c r="AH302" s="63">
        <v>977774.94</v>
      </c>
      <c r="AI302" s="67">
        <v>860.71</v>
      </c>
      <c r="AJ302" s="63">
        <v>55363.7</v>
      </c>
      <c r="AK302" s="66">
        <v>1023779.25</v>
      </c>
      <c r="AL302" s="63">
        <v>1302646.6299999999</v>
      </c>
      <c r="AM302" s="67">
        <v>1686.5</v>
      </c>
      <c r="AN302" s="63">
        <v>73737.09</v>
      </c>
      <c r="AO302" s="66">
        <v>1360894.97</v>
      </c>
      <c r="AP302" s="63">
        <v>1643112.8</v>
      </c>
      <c r="AQ302" s="67">
        <v>1134.42</v>
      </c>
      <c r="AR302" s="63">
        <v>92734.349249999999</v>
      </c>
      <c r="AS302" s="66">
        <f t="shared" si="71"/>
        <v>1710300.0978250003</v>
      </c>
      <c r="AT302" s="68"/>
      <c r="AU302" s="69"/>
      <c r="AV302" s="63">
        <v>36</v>
      </c>
      <c r="AW302" s="63">
        <v>36</v>
      </c>
      <c r="AX302" s="63">
        <v>46</v>
      </c>
      <c r="AY302" s="63">
        <v>50</v>
      </c>
      <c r="AZ302" s="63">
        <v>28</v>
      </c>
      <c r="BA302" s="63">
        <v>28</v>
      </c>
      <c r="BB302" s="63"/>
      <c r="BC302" s="63"/>
      <c r="BD302" s="70">
        <f t="shared" si="74"/>
        <v>1279672.98</v>
      </c>
      <c r="BE302" s="71">
        <f t="shared" si="72"/>
        <v>367.3</v>
      </c>
      <c r="BF302" s="72">
        <f t="shared" si="86"/>
        <v>520.02</v>
      </c>
      <c r="BG302" s="65">
        <f t="shared" si="73"/>
        <v>532076.47999999986</v>
      </c>
      <c r="BH302" s="73">
        <f t="shared" si="76"/>
        <v>1.3364296364365856E-3</v>
      </c>
      <c r="BI302" s="74">
        <f t="shared" si="77"/>
        <v>1.3364296364365899E-3</v>
      </c>
    </row>
    <row r="303" spans="1:61" ht="15.75" customHeight="1" x14ac:dyDescent="0.25">
      <c r="A303" s="59">
        <v>1</v>
      </c>
      <c r="B303" s="60">
        <v>332</v>
      </c>
      <c r="C303" s="60">
        <v>10</v>
      </c>
      <c r="D303" s="61" t="s">
        <v>85</v>
      </c>
      <c r="E303" s="61" t="s">
        <v>380</v>
      </c>
      <c r="F303" s="62">
        <v>8402</v>
      </c>
      <c r="G303" s="63">
        <v>10</v>
      </c>
      <c r="H303" s="63">
        <v>1086825.1399999999</v>
      </c>
      <c r="I303" s="64">
        <v>0</v>
      </c>
      <c r="J303" s="65">
        <v>1195507.6599999999</v>
      </c>
      <c r="K303" s="63">
        <v>1072546.95</v>
      </c>
      <c r="L303" s="64">
        <v>0</v>
      </c>
      <c r="M303" s="65">
        <v>1179801.6499999999</v>
      </c>
      <c r="N303" s="63">
        <v>676137.13</v>
      </c>
      <c r="O303" s="64">
        <v>0</v>
      </c>
      <c r="P303" s="65">
        <v>743750.84</v>
      </c>
      <c r="Q303" s="63">
        <v>846206.17</v>
      </c>
      <c r="R303" s="64">
        <v>0</v>
      </c>
      <c r="S303" s="65">
        <v>930826.78</v>
      </c>
      <c r="T303" s="63">
        <v>804258.2</v>
      </c>
      <c r="U303" s="64">
        <v>0</v>
      </c>
      <c r="V303" s="66">
        <v>884684.02</v>
      </c>
      <c r="W303" s="63">
        <v>1115106.49</v>
      </c>
      <c r="X303" s="64">
        <v>0</v>
      </c>
      <c r="Y303" s="66">
        <v>1226617.1399999999</v>
      </c>
      <c r="Z303" s="63">
        <v>1343103.3</v>
      </c>
      <c r="AA303" s="67">
        <v>5976.61</v>
      </c>
      <c r="AB303" s="64">
        <v>0</v>
      </c>
      <c r="AC303" s="66">
        <v>1471715.33</v>
      </c>
      <c r="AD303" s="63">
        <v>1400016.61</v>
      </c>
      <c r="AE303" s="67">
        <v>1880.45</v>
      </c>
      <c r="AF303" s="64">
        <v>0</v>
      </c>
      <c r="AG303" s="66">
        <v>1538825.75</v>
      </c>
      <c r="AH303" s="63">
        <v>1201913.1599999999</v>
      </c>
      <c r="AI303" s="67">
        <v>758.29</v>
      </c>
      <c r="AJ303" s="63">
        <v>0</v>
      </c>
      <c r="AK303" s="66">
        <v>1322584.31</v>
      </c>
      <c r="AL303" s="63">
        <v>1674258</v>
      </c>
      <c r="AM303" s="67">
        <v>192.13</v>
      </c>
      <c r="AN303" s="63">
        <v>0</v>
      </c>
      <c r="AO303" s="66">
        <v>1842786.41</v>
      </c>
      <c r="AP303" s="63">
        <v>2147051.9900000002</v>
      </c>
      <c r="AQ303" s="67">
        <v>225</v>
      </c>
      <c r="AR303" s="63">
        <v>0</v>
      </c>
      <c r="AS303" s="66">
        <f t="shared" si="71"/>
        <v>2362385.6410000003</v>
      </c>
      <c r="AT303" s="68"/>
      <c r="AU303" s="69"/>
      <c r="AV303" s="63">
        <v>4</v>
      </c>
      <c r="AW303" s="63">
        <v>4</v>
      </c>
      <c r="AX303" s="63">
        <v>6</v>
      </c>
      <c r="AY303" s="63">
        <v>6</v>
      </c>
      <c r="AZ303" s="63">
        <v>4</v>
      </c>
      <c r="BA303" s="63">
        <v>4</v>
      </c>
      <c r="BB303" s="63"/>
      <c r="BC303" s="63"/>
      <c r="BD303" s="70">
        <f t="shared" si="74"/>
        <v>1707659.49</v>
      </c>
      <c r="BE303" s="71">
        <f t="shared" si="72"/>
        <v>203.24</v>
      </c>
      <c r="BF303" s="72">
        <f t="shared" si="86"/>
        <v>520.02</v>
      </c>
      <c r="BG303" s="65">
        <f t="shared" si="73"/>
        <v>2661585.5599999996</v>
      </c>
      <c r="BH303" s="73">
        <f t="shared" si="76"/>
        <v>6.6851701888714695E-3</v>
      </c>
      <c r="BI303" s="74">
        <f t="shared" si="77"/>
        <v>6.6851701888714704E-3</v>
      </c>
    </row>
    <row r="304" spans="1:61" ht="15.75" customHeight="1" x14ac:dyDescent="0.25">
      <c r="A304" s="59">
        <v>1</v>
      </c>
      <c r="B304" s="60">
        <v>333</v>
      </c>
      <c r="C304" s="60">
        <v>4</v>
      </c>
      <c r="D304" s="61" t="s">
        <v>85</v>
      </c>
      <c r="E304" s="61" t="s">
        <v>381</v>
      </c>
      <c r="F304" s="62">
        <v>1650</v>
      </c>
      <c r="G304" s="63">
        <v>10</v>
      </c>
      <c r="H304" s="63">
        <v>88050.93</v>
      </c>
      <c r="I304" s="64">
        <v>0</v>
      </c>
      <c r="J304" s="65">
        <v>96856.02</v>
      </c>
      <c r="K304" s="63">
        <v>56544.11</v>
      </c>
      <c r="L304" s="64">
        <v>0</v>
      </c>
      <c r="M304" s="65">
        <v>62198.52</v>
      </c>
      <c r="N304" s="63">
        <v>62136.88</v>
      </c>
      <c r="O304" s="64">
        <v>0</v>
      </c>
      <c r="P304" s="65">
        <v>68350.559999999998</v>
      </c>
      <c r="Q304" s="63">
        <v>97208.39</v>
      </c>
      <c r="R304" s="64">
        <v>0</v>
      </c>
      <c r="S304" s="65">
        <v>106929.23</v>
      </c>
      <c r="T304" s="63">
        <v>52004.39</v>
      </c>
      <c r="U304" s="64">
        <v>0</v>
      </c>
      <c r="V304" s="66">
        <v>57204.83</v>
      </c>
      <c r="W304" s="63">
        <v>128526.51</v>
      </c>
      <c r="X304" s="64">
        <v>0</v>
      </c>
      <c r="Y304" s="66">
        <v>141379.16</v>
      </c>
      <c r="Z304" s="63">
        <v>162263.15</v>
      </c>
      <c r="AA304" s="67">
        <v>796.82</v>
      </c>
      <c r="AB304" s="64">
        <v>0</v>
      </c>
      <c r="AC304" s="66">
        <v>191409.5</v>
      </c>
      <c r="AD304" s="63">
        <v>85611.83</v>
      </c>
      <c r="AE304" s="67">
        <v>822.19</v>
      </c>
      <c r="AF304" s="64">
        <v>0</v>
      </c>
      <c r="AG304" s="66">
        <v>108817.08</v>
      </c>
      <c r="AH304" s="63">
        <v>86709.5</v>
      </c>
      <c r="AI304" s="67">
        <v>1467.92</v>
      </c>
      <c r="AJ304" s="63">
        <v>0</v>
      </c>
      <c r="AK304" s="66">
        <v>111066.16</v>
      </c>
      <c r="AL304" s="63">
        <v>125961.12</v>
      </c>
      <c r="AM304" s="67">
        <v>2226.14</v>
      </c>
      <c r="AN304" s="63">
        <v>0</v>
      </c>
      <c r="AO304" s="66">
        <v>161511.62</v>
      </c>
      <c r="AP304" s="63">
        <v>219856.26</v>
      </c>
      <c r="AQ304" s="67">
        <v>1416.1</v>
      </c>
      <c r="AR304" s="63">
        <v>0</v>
      </c>
      <c r="AS304" s="66">
        <f t="shared" si="71"/>
        <v>262620.95200000005</v>
      </c>
      <c r="AT304" s="68"/>
      <c r="AU304" s="69"/>
      <c r="AV304" s="63">
        <v>63</v>
      </c>
      <c r="AW304" s="63">
        <v>71</v>
      </c>
      <c r="AX304" s="63">
        <v>79</v>
      </c>
      <c r="AY304" s="63">
        <v>116</v>
      </c>
      <c r="AZ304" s="63">
        <v>102</v>
      </c>
      <c r="BA304" s="63">
        <v>102</v>
      </c>
      <c r="BB304" s="63"/>
      <c r="BC304" s="63"/>
      <c r="BD304" s="70">
        <f t="shared" si="74"/>
        <v>167085.06</v>
      </c>
      <c r="BE304" s="71">
        <f t="shared" si="72"/>
        <v>101.26</v>
      </c>
      <c r="BF304" s="72">
        <f t="shared" si="86"/>
        <v>520.02</v>
      </c>
      <c r="BG304" s="65">
        <f t="shared" si="73"/>
        <v>690954</v>
      </c>
      <c r="BH304" s="73">
        <f t="shared" si="76"/>
        <v>1.7354862274957254E-3</v>
      </c>
      <c r="BI304" s="74">
        <f t="shared" si="77"/>
        <v>1.73548622749573E-3</v>
      </c>
    </row>
    <row r="305" spans="1:61" ht="15.75" customHeight="1" x14ac:dyDescent="0.25">
      <c r="A305" s="59">
        <v>1</v>
      </c>
      <c r="B305" s="60">
        <v>334</v>
      </c>
      <c r="C305" s="60">
        <v>11</v>
      </c>
      <c r="D305" s="61" t="s">
        <v>89</v>
      </c>
      <c r="E305" s="61" t="s">
        <v>382</v>
      </c>
      <c r="F305" s="62">
        <v>9138</v>
      </c>
      <c r="G305" s="63">
        <v>12</v>
      </c>
      <c r="H305" s="63">
        <v>1166889.6599999999</v>
      </c>
      <c r="I305" s="64">
        <v>105020.07</v>
      </c>
      <c r="J305" s="65">
        <v>1189293.94</v>
      </c>
      <c r="K305" s="63">
        <v>1136733.8500000001</v>
      </c>
      <c r="L305" s="64">
        <v>102306.05</v>
      </c>
      <c r="M305" s="65">
        <v>1158559.1399999999</v>
      </c>
      <c r="N305" s="63">
        <v>664293.25</v>
      </c>
      <c r="O305" s="64">
        <v>59786.54</v>
      </c>
      <c r="P305" s="65">
        <v>677047.51</v>
      </c>
      <c r="Q305" s="63">
        <v>878674.39</v>
      </c>
      <c r="R305" s="64">
        <v>80173.91</v>
      </c>
      <c r="S305" s="65">
        <v>894320.54</v>
      </c>
      <c r="T305" s="63">
        <v>903909.36</v>
      </c>
      <c r="U305" s="64">
        <v>82988.03</v>
      </c>
      <c r="V305" s="66">
        <v>919431.89</v>
      </c>
      <c r="W305" s="63">
        <v>1158970.48</v>
      </c>
      <c r="X305" s="64">
        <v>105361.04</v>
      </c>
      <c r="Y305" s="66">
        <v>1180042.57</v>
      </c>
      <c r="Z305" s="63">
        <v>1349935.55</v>
      </c>
      <c r="AA305" s="67">
        <v>3861.23</v>
      </c>
      <c r="AB305" s="64">
        <v>122721.51</v>
      </c>
      <c r="AC305" s="66">
        <v>1374837.61</v>
      </c>
      <c r="AD305" s="63">
        <v>1463565.63</v>
      </c>
      <c r="AE305" s="67">
        <v>612.96</v>
      </c>
      <c r="AF305" s="64">
        <v>135586.34</v>
      </c>
      <c r="AG305" s="66">
        <v>1489994.9</v>
      </c>
      <c r="AH305" s="63">
        <v>1253917.27</v>
      </c>
      <c r="AI305" s="67">
        <v>546.53</v>
      </c>
      <c r="AJ305" s="63">
        <v>0</v>
      </c>
      <c r="AK305" s="66">
        <v>1408457.69</v>
      </c>
      <c r="AL305" s="63">
        <v>1471143.11</v>
      </c>
      <c r="AM305" s="67">
        <v>589.21</v>
      </c>
      <c r="AN305" s="63">
        <v>0</v>
      </c>
      <c r="AO305" s="66">
        <v>1651256.88</v>
      </c>
      <c r="AP305" s="63">
        <v>1942023.47</v>
      </c>
      <c r="AQ305" s="67">
        <v>541.99</v>
      </c>
      <c r="AR305" s="63">
        <v>0</v>
      </c>
      <c r="AS305" s="66">
        <f t="shared" si="71"/>
        <v>2180925.3760000002</v>
      </c>
      <c r="AT305" s="68"/>
      <c r="AU305" s="69"/>
      <c r="AV305" s="63">
        <v>21</v>
      </c>
      <c r="AW305" s="63">
        <v>15</v>
      </c>
      <c r="AX305" s="63">
        <v>21</v>
      </c>
      <c r="AY305" s="63">
        <v>19</v>
      </c>
      <c r="AZ305" s="63">
        <v>29</v>
      </c>
      <c r="BA305" s="63">
        <v>29</v>
      </c>
      <c r="BB305" s="63"/>
      <c r="BC305" s="63"/>
      <c r="BD305" s="70">
        <f t="shared" si="74"/>
        <v>1621094.49</v>
      </c>
      <c r="BE305" s="71">
        <f t="shared" si="72"/>
        <v>177.4</v>
      </c>
      <c r="BF305" s="72">
        <f t="shared" ref="BF305:BF306" si="87">+$BJ$601</f>
        <v>508.08</v>
      </c>
      <c r="BG305" s="65">
        <f t="shared" si="73"/>
        <v>3021753.8399999994</v>
      </c>
      <c r="BH305" s="73">
        <f t="shared" si="76"/>
        <v>7.5898137534514904E-3</v>
      </c>
      <c r="BI305" s="74">
        <f t="shared" si="77"/>
        <v>7.5898137534514904E-3</v>
      </c>
    </row>
    <row r="306" spans="1:61" ht="15.75" customHeight="1" x14ac:dyDescent="0.25">
      <c r="A306" s="59">
        <v>1</v>
      </c>
      <c r="B306" s="60">
        <v>335</v>
      </c>
      <c r="C306" s="60">
        <v>19</v>
      </c>
      <c r="D306" s="61" t="s">
        <v>89</v>
      </c>
      <c r="E306" s="61" t="s">
        <v>383</v>
      </c>
      <c r="F306" s="62">
        <v>8220</v>
      </c>
      <c r="G306" s="63">
        <v>12</v>
      </c>
      <c r="H306" s="63">
        <v>2211993.23</v>
      </c>
      <c r="I306" s="64">
        <v>0</v>
      </c>
      <c r="J306" s="65">
        <v>2477432.41</v>
      </c>
      <c r="K306" s="63">
        <v>2111392.9900000002</v>
      </c>
      <c r="L306" s="64">
        <v>0</v>
      </c>
      <c r="M306" s="65">
        <v>2364760.15</v>
      </c>
      <c r="N306" s="63">
        <v>2013469.5</v>
      </c>
      <c r="O306" s="64">
        <v>166086.87</v>
      </c>
      <c r="P306" s="65">
        <v>2069068.54</v>
      </c>
      <c r="Q306" s="63">
        <v>1992562.7</v>
      </c>
      <c r="R306" s="64">
        <v>180663.55</v>
      </c>
      <c r="S306" s="65">
        <v>2029327.05</v>
      </c>
      <c r="T306" s="63">
        <v>1788321.67</v>
      </c>
      <c r="U306" s="64">
        <v>162992.82999999999</v>
      </c>
      <c r="V306" s="66">
        <v>1820368.3</v>
      </c>
      <c r="W306" s="63">
        <v>2160310.0299999998</v>
      </c>
      <c r="X306" s="64">
        <v>196391.93</v>
      </c>
      <c r="Y306" s="66">
        <v>2199588.2599999998</v>
      </c>
      <c r="Z306" s="63">
        <v>2624221.89</v>
      </c>
      <c r="AA306" s="67">
        <v>31415.97</v>
      </c>
      <c r="AB306" s="64">
        <v>238565.75</v>
      </c>
      <c r="AC306" s="66">
        <v>2765405.18</v>
      </c>
      <c r="AD306" s="63">
        <v>2590717.2400000002</v>
      </c>
      <c r="AE306" s="67">
        <v>13033.62</v>
      </c>
      <c r="AF306" s="64">
        <v>231416.1</v>
      </c>
      <c r="AG306" s="66">
        <v>2754023.08</v>
      </c>
      <c r="AH306" s="63">
        <v>2210089.92</v>
      </c>
      <c r="AI306" s="67">
        <v>13318.56</v>
      </c>
      <c r="AJ306" s="63">
        <v>200947.02</v>
      </c>
      <c r="AK306" s="66">
        <v>2377803.86</v>
      </c>
      <c r="AL306" s="63">
        <v>2270983.34</v>
      </c>
      <c r="AM306" s="67">
        <v>13510.99</v>
      </c>
      <c r="AN306" s="63">
        <v>206860.28</v>
      </c>
      <c r="AO306" s="66">
        <v>2457004.0499999998</v>
      </c>
      <c r="AP306" s="63">
        <v>3491069.34</v>
      </c>
      <c r="AQ306" s="67">
        <v>17600.55</v>
      </c>
      <c r="AR306" s="63">
        <v>316976.06386499997</v>
      </c>
      <c r="AS306" s="66">
        <f t="shared" si="71"/>
        <v>3721228.4996712008</v>
      </c>
      <c r="AT306" s="68"/>
      <c r="AU306" s="69"/>
      <c r="AV306" s="63">
        <v>577</v>
      </c>
      <c r="AW306" s="63">
        <v>566</v>
      </c>
      <c r="AX306" s="63">
        <v>639</v>
      </c>
      <c r="AY306" s="63">
        <v>719</v>
      </c>
      <c r="AZ306" s="63">
        <v>834</v>
      </c>
      <c r="BA306" s="63">
        <v>834</v>
      </c>
      <c r="BB306" s="63"/>
      <c r="BC306" s="63"/>
      <c r="BD306" s="70">
        <f t="shared" si="74"/>
        <v>2815092.93</v>
      </c>
      <c r="BE306" s="71">
        <f t="shared" si="72"/>
        <v>342.47</v>
      </c>
      <c r="BF306" s="72">
        <f t="shared" si="87"/>
        <v>508.08</v>
      </c>
      <c r="BG306" s="65">
        <f t="shared" si="73"/>
        <v>1361314.1999999997</v>
      </c>
      <c r="BH306" s="73">
        <f t="shared" si="76"/>
        <v>3.4192464988904631E-3</v>
      </c>
      <c r="BI306" s="74">
        <f t="shared" si="77"/>
        <v>3.4192464988904601E-3</v>
      </c>
    </row>
    <row r="307" spans="1:61" ht="15.75" customHeight="1" x14ac:dyDescent="0.25">
      <c r="A307" s="59">
        <v>1</v>
      </c>
      <c r="B307" s="60">
        <v>337</v>
      </c>
      <c r="C307" s="60">
        <v>17</v>
      </c>
      <c r="D307" s="61" t="s">
        <v>85</v>
      </c>
      <c r="E307" s="61" t="s">
        <v>384</v>
      </c>
      <c r="F307" s="62">
        <v>4035</v>
      </c>
      <c r="G307" s="63">
        <v>10</v>
      </c>
      <c r="H307" s="63">
        <v>371675.43</v>
      </c>
      <c r="I307" s="64">
        <v>31325.01</v>
      </c>
      <c r="J307" s="65">
        <v>374385.45</v>
      </c>
      <c r="K307" s="63">
        <v>395236.9</v>
      </c>
      <c r="L307" s="64">
        <v>33089.69</v>
      </c>
      <c r="M307" s="65">
        <v>398361.92</v>
      </c>
      <c r="N307" s="63">
        <v>309159.81</v>
      </c>
      <c r="O307" s="64">
        <v>17324.7</v>
      </c>
      <c r="P307" s="65">
        <v>321018.61</v>
      </c>
      <c r="Q307" s="63">
        <v>390260.21</v>
      </c>
      <c r="R307" s="64">
        <v>22292.18</v>
      </c>
      <c r="S307" s="65">
        <v>404764.83</v>
      </c>
      <c r="T307" s="63">
        <v>370946.93</v>
      </c>
      <c r="U307" s="64">
        <v>21636.31</v>
      </c>
      <c r="V307" s="66">
        <v>384241.68</v>
      </c>
      <c r="W307" s="63">
        <v>481371.3</v>
      </c>
      <c r="X307" s="64">
        <v>27247.47</v>
      </c>
      <c r="Y307" s="66">
        <v>499536.21</v>
      </c>
      <c r="Z307" s="63">
        <v>607567.81999999995</v>
      </c>
      <c r="AA307" s="67">
        <v>15215.72</v>
      </c>
      <c r="AB307" s="64">
        <v>34390.67</v>
      </c>
      <c r="AC307" s="66">
        <v>679674.35</v>
      </c>
      <c r="AD307" s="63">
        <v>624125.82999999996</v>
      </c>
      <c r="AE307" s="67">
        <v>8039.67</v>
      </c>
      <c r="AF307" s="64">
        <v>33443.17</v>
      </c>
      <c r="AG307" s="66">
        <v>710765.94</v>
      </c>
      <c r="AH307" s="63">
        <v>667852.1</v>
      </c>
      <c r="AI307" s="67">
        <v>8322.75</v>
      </c>
      <c r="AJ307" s="63">
        <v>39787.01</v>
      </c>
      <c r="AK307" s="66">
        <v>778730.31</v>
      </c>
      <c r="AL307" s="63">
        <v>809194.81</v>
      </c>
      <c r="AM307" s="67">
        <v>10816.31</v>
      </c>
      <c r="AN307" s="63">
        <v>45648.75</v>
      </c>
      <c r="AO307" s="66">
        <v>931367.25</v>
      </c>
      <c r="AP307" s="63">
        <v>1154708.26</v>
      </c>
      <c r="AQ307" s="67">
        <v>11475.18</v>
      </c>
      <c r="AR307" s="63">
        <v>65454.088499999998</v>
      </c>
      <c r="AS307" s="66">
        <f t="shared" si="71"/>
        <v>1334249.7426500001</v>
      </c>
      <c r="AT307" s="68"/>
      <c r="AU307" s="69"/>
      <c r="AV307" s="63">
        <v>301</v>
      </c>
      <c r="AW307" s="63">
        <v>319</v>
      </c>
      <c r="AX307" s="63">
        <v>443</v>
      </c>
      <c r="AY307" s="63">
        <v>472</v>
      </c>
      <c r="AZ307" s="63">
        <v>679</v>
      </c>
      <c r="BA307" s="63">
        <v>679</v>
      </c>
      <c r="BB307" s="63"/>
      <c r="BC307" s="63"/>
      <c r="BD307" s="70">
        <f t="shared" si="74"/>
        <v>886957.52</v>
      </c>
      <c r="BE307" s="71">
        <f t="shared" si="72"/>
        <v>219.82</v>
      </c>
      <c r="BF307" s="72">
        <f t="shared" ref="BF307:BF316" si="88">+$BJ$600</f>
        <v>520.02</v>
      </c>
      <c r="BG307" s="65">
        <f t="shared" si="73"/>
        <v>1211307</v>
      </c>
      <c r="BH307" s="73">
        <f t="shared" si="76"/>
        <v>3.0424697096610841E-3</v>
      </c>
      <c r="BI307" s="74">
        <f t="shared" si="77"/>
        <v>3.0424697096610798E-3</v>
      </c>
    </row>
    <row r="308" spans="1:61" ht="15.75" customHeight="1" x14ac:dyDescent="0.25">
      <c r="A308" s="59">
        <v>1</v>
      </c>
      <c r="B308" s="60">
        <v>338</v>
      </c>
      <c r="C308" s="60">
        <v>12</v>
      </c>
      <c r="D308" s="61" t="s">
        <v>85</v>
      </c>
      <c r="E308" s="61" t="s">
        <v>385</v>
      </c>
      <c r="F308" s="62">
        <v>2207</v>
      </c>
      <c r="G308" s="63">
        <v>10</v>
      </c>
      <c r="H308" s="63">
        <v>194302</v>
      </c>
      <c r="I308" s="64">
        <v>13061.2</v>
      </c>
      <c r="J308" s="65">
        <v>199364.87</v>
      </c>
      <c r="K308" s="63">
        <v>211118.44</v>
      </c>
      <c r="L308" s="64">
        <v>13872.98</v>
      </c>
      <c r="M308" s="65">
        <v>216970</v>
      </c>
      <c r="N308" s="63">
        <v>161376.26999999999</v>
      </c>
      <c r="O308" s="64">
        <v>7607.69</v>
      </c>
      <c r="P308" s="65">
        <v>169145.43</v>
      </c>
      <c r="Q308" s="63">
        <v>228586.77</v>
      </c>
      <c r="R308" s="64">
        <v>10924.28</v>
      </c>
      <c r="S308" s="65">
        <v>239428.73</v>
      </c>
      <c r="T308" s="63">
        <v>143589.53</v>
      </c>
      <c r="U308" s="64">
        <v>6931.63</v>
      </c>
      <c r="V308" s="66">
        <v>150323.70000000001</v>
      </c>
      <c r="W308" s="63">
        <v>215633.46</v>
      </c>
      <c r="X308" s="64">
        <v>10268.280000000001</v>
      </c>
      <c r="Y308" s="66">
        <v>225901.7</v>
      </c>
      <c r="Z308" s="63">
        <v>269211.28000000003</v>
      </c>
      <c r="AA308" s="67">
        <v>1188.53</v>
      </c>
      <c r="AB308" s="64">
        <v>12819.6</v>
      </c>
      <c r="AC308" s="66">
        <v>282030.84999999998</v>
      </c>
      <c r="AD308" s="63">
        <v>276396.43</v>
      </c>
      <c r="AE308" s="67">
        <v>340.07</v>
      </c>
      <c r="AF308" s="64">
        <v>13168.36</v>
      </c>
      <c r="AG308" s="66">
        <v>289550.88</v>
      </c>
      <c r="AH308" s="63">
        <v>288704.8</v>
      </c>
      <c r="AI308" s="67">
        <v>0</v>
      </c>
      <c r="AJ308" s="63">
        <v>13744.29</v>
      </c>
      <c r="AK308" s="66">
        <v>302456.56</v>
      </c>
      <c r="AL308" s="63">
        <v>338095.01</v>
      </c>
      <c r="AM308" s="67">
        <v>156.78</v>
      </c>
      <c r="AN308" s="63">
        <v>16099.74</v>
      </c>
      <c r="AO308" s="66">
        <v>355336.3</v>
      </c>
      <c r="AP308" s="63">
        <v>562110.15</v>
      </c>
      <c r="AQ308" s="67">
        <v>923.85</v>
      </c>
      <c r="AR308" s="63">
        <v>26767.160732</v>
      </c>
      <c r="AS308" s="66">
        <f t="shared" si="71"/>
        <v>589612.95719480014</v>
      </c>
      <c r="AT308" s="68"/>
      <c r="AU308" s="69"/>
      <c r="AV308" s="63">
        <v>0</v>
      </c>
      <c r="AW308" s="63">
        <v>0</v>
      </c>
      <c r="AX308" s="63">
        <v>0</v>
      </c>
      <c r="AY308" s="63">
        <v>6</v>
      </c>
      <c r="AZ308" s="63">
        <v>8</v>
      </c>
      <c r="BA308" s="63">
        <v>8</v>
      </c>
      <c r="BB308" s="63"/>
      <c r="BC308" s="63"/>
      <c r="BD308" s="70">
        <f t="shared" si="74"/>
        <v>363797.51</v>
      </c>
      <c r="BE308" s="71">
        <f t="shared" si="72"/>
        <v>164.84</v>
      </c>
      <c r="BF308" s="72">
        <f t="shared" si="88"/>
        <v>520.02</v>
      </c>
      <c r="BG308" s="65">
        <f t="shared" si="73"/>
        <v>783882.25999999989</v>
      </c>
      <c r="BH308" s="73">
        <f t="shared" si="76"/>
        <v>1.9688964333489977E-3</v>
      </c>
      <c r="BI308" s="74">
        <f t="shared" si="77"/>
        <v>1.9688964333489998E-3</v>
      </c>
    </row>
    <row r="309" spans="1:61" ht="15.75" customHeight="1" x14ac:dyDescent="0.25">
      <c r="A309" s="59">
        <v>1</v>
      </c>
      <c r="B309" s="60">
        <v>339</v>
      </c>
      <c r="C309" s="60">
        <v>17</v>
      </c>
      <c r="D309" s="61" t="s">
        <v>85</v>
      </c>
      <c r="E309" s="61" t="s">
        <v>386</v>
      </c>
      <c r="F309" s="62">
        <v>2233</v>
      </c>
      <c r="G309" s="63">
        <v>10</v>
      </c>
      <c r="H309" s="63">
        <v>755333.01</v>
      </c>
      <c r="I309" s="64">
        <v>67980.09</v>
      </c>
      <c r="J309" s="65">
        <v>756088.21</v>
      </c>
      <c r="K309" s="63">
        <v>731066.05</v>
      </c>
      <c r="L309" s="64">
        <v>65796.06</v>
      </c>
      <c r="M309" s="65">
        <v>731796.99</v>
      </c>
      <c r="N309" s="63">
        <v>695578.85</v>
      </c>
      <c r="O309" s="64">
        <v>62602.12</v>
      </c>
      <c r="P309" s="65">
        <v>696274.41</v>
      </c>
      <c r="Q309" s="63">
        <v>758234.88</v>
      </c>
      <c r="R309" s="64">
        <v>69115.47</v>
      </c>
      <c r="S309" s="65">
        <v>758031.35</v>
      </c>
      <c r="T309" s="63">
        <v>624981.65</v>
      </c>
      <c r="U309" s="64">
        <v>57307.94</v>
      </c>
      <c r="V309" s="66">
        <v>624441.09</v>
      </c>
      <c r="W309" s="63">
        <v>701113.41</v>
      </c>
      <c r="X309" s="64">
        <v>63737.64</v>
      </c>
      <c r="Y309" s="66">
        <v>701113.35</v>
      </c>
      <c r="Z309" s="63">
        <v>778373.33</v>
      </c>
      <c r="AA309" s="67">
        <v>234940.42</v>
      </c>
      <c r="AB309" s="64">
        <v>70761.259999999995</v>
      </c>
      <c r="AC309" s="66">
        <v>1958720.41</v>
      </c>
      <c r="AD309" s="63">
        <v>628404.06999999995</v>
      </c>
      <c r="AE309" s="67">
        <v>168070.27</v>
      </c>
      <c r="AF309" s="64">
        <v>58001.59</v>
      </c>
      <c r="AG309" s="66">
        <v>1854191.95</v>
      </c>
      <c r="AH309" s="63">
        <v>812859.21</v>
      </c>
      <c r="AI309" s="67">
        <v>327114.23</v>
      </c>
      <c r="AJ309" s="63">
        <v>73896.509999999995</v>
      </c>
      <c r="AK309" s="66">
        <v>1946563.08</v>
      </c>
      <c r="AL309" s="63">
        <v>1072532.32</v>
      </c>
      <c r="AM309" s="67">
        <v>320391.77</v>
      </c>
      <c r="AN309" s="63">
        <v>97503.22</v>
      </c>
      <c r="AO309" s="66">
        <v>2262247.19</v>
      </c>
      <c r="AP309" s="63">
        <v>1300219.77</v>
      </c>
      <c r="AQ309" s="67">
        <v>320323.90999999997</v>
      </c>
      <c r="AR309" s="63">
        <v>118200.624669</v>
      </c>
      <c r="AS309" s="66">
        <f t="shared" si="71"/>
        <v>2433041.3748641005</v>
      </c>
      <c r="AT309" s="68"/>
      <c r="AU309" s="69"/>
      <c r="AV309" s="63">
        <v>6570</v>
      </c>
      <c r="AW309" s="63">
        <v>6446</v>
      </c>
      <c r="AX309" s="63">
        <v>6820</v>
      </c>
      <c r="AY309" s="63">
        <v>7042</v>
      </c>
      <c r="AZ309" s="63">
        <v>6782</v>
      </c>
      <c r="BA309" s="63">
        <v>6785</v>
      </c>
      <c r="BB309" s="63"/>
      <c r="BC309" s="63"/>
      <c r="BD309" s="70">
        <f t="shared" si="74"/>
        <v>2090952.8</v>
      </c>
      <c r="BE309" s="71">
        <f t="shared" si="72"/>
        <v>936.39</v>
      </c>
      <c r="BF309" s="72">
        <f t="shared" si="88"/>
        <v>520.02</v>
      </c>
      <c r="BG309" s="65">
        <f t="shared" si="73"/>
        <v>0</v>
      </c>
      <c r="BH309" s="73">
        <f t="shared" si="76"/>
        <v>0</v>
      </c>
      <c r="BI309" s="74">
        <f t="shared" si="77"/>
        <v>0</v>
      </c>
    </row>
    <row r="310" spans="1:61" ht="15.75" customHeight="1" x14ac:dyDescent="0.25">
      <c r="A310" s="59">
        <v>1</v>
      </c>
      <c r="B310" s="60">
        <v>340</v>
      </c>
      <c r="C310" s="60">
        <v>14</v>
      </c>
      <c r="D310" s="61" t="s">
        <v>85</v>
      </c>
      <c r="E310" s="61" t="s">
        <v>387</v>
      </c>
      <c r="F310" s="62">
        <v>2455</v>
      </c>
      <c r="G310" s="63">
        <v>10</v>
      </c>
      <c r="H310" s="63">
        <v>163976.4</v>
      </c>
      <c r="I310" s="64">
        <v>12289.14</v>
      </c>
      <c r="J310" s="65">
        <v>166855.98000000001</v>
      </c>
      <c r="K310" s="63">
        <v>174588.54</v>
      </c>
      <c r="L310" s="64">
        <v>11903.46</v>
      </c>
      <c r="M310" s="65">
        <v>178953.59</v>
      </c>
      <c r="N310" s="63">
        <v>84365.69</v>
      </c>
      <c r="O310" s="64">
        <v>3977.23</v>
      </c>
      <c r="P310" s="65">
        <v>88427.31</v>
      </c>
      <c r="Q310" s="63">
        <v>143171.12</v>
      </c>
      <c r="R310" s="64">
        <v>6899.41</v>
      </c>
      <c r="S310" s="65">
        <v>149898.87</v>
      </c>
      <c r="T310" s="63">
        <v>65534.18</v>
      </c>
      <c r="U310" s="64">
        <v>3231.93</v>
      </c>
      <c r="V310" s="66">
        <v>68532.47</v>
      </c>
      <c r="W310" s="63">
        <v>179089.38</v>
      </c>
      <c r="X310" s="64">
        <v>8528.08</v>
      </c>
      <c r="Y310" s="66">
        <v>187617.43</v>
      </c>
      <c r="Z310" s="63">
        <v>177452.03</v>
      </c>
      <c r="AA310" s="67">
        <v>0</v>
      </c>
      <c r="AB310" s="64">
        <v>8450.11</v>
      </c>
      <c r="AC310" s="66">
        <v>185902.11</v>
      </c>
      <c r="AD310" s="63">
        <v>196082.96</v>
      </c>
      <c r="AE310" s="67">
        <v>0</v>
      </c>
      <c r="AF310" s="64">
        <v>8910.82</v>
      </c>
      <c r="AG310" s="66">
        <v>205889.35</v>
      </c>
      <c r="AH310" s="63">
        <v>244008.21</v>
      </c>
      <c r="AI310" s="67">
        <v>0</v>
      </c>
      <c r="AJ310" s="63">
        <v>11620.78</v>
      </c>
      <c r="AK310" s="66">
        <v>255626.17</v>
      </c>
      <c r="AL310" s="63">
        <v>285564.21999999997</v>
      </c>
      <c r="AM310" s="67">
        <v>0</v>
      </c>
      <c r="AN310" s="63">
        <v>13936.56</v>
      </c>
      <c r="AO310" s="66">
        <v>298790.43</v>
      </c>
      <c r="AP310" s="63">
        <v>436360.24</v>
      </c>
      <c r="AQ310" s="67">
        <v>0</v>
      </c>
      <c r="AR310" s="63">
        <v>20849.835776</v>
      </c>
      <c r="AS310" s="66">
        <f t="shared" si="71"/>
        <v>457061.44464640005</v>
      </c>
      <c r="AT310" s="68"/>
      <c r="AU310" s="69"/>
      <c r="AV310" s="63">
        <v>0</v>
      </c>
      <c r="AW310" s="63">
        <v>0</v>
      </c>
      <c r="AX310" s="63">
        <v>0</v>
      </c>
      <c r="AY310" s="63">
        <v>0</v>
      </c>
      <c r="AZ310" s="63">
        <v>0</v>
      </c>
      <c r="BA310" s="63">
        <v>0</v>
      </c>
      <c r="BB310" s="63"/>
      <c r="BC310" s="63"/>
      <c r="BD310" s="70">
        <f t="shared" si="74"/>
        <v>280653.90000000002</v>
      </c>
      <c r="BE310" s="71">
        <f t="shared" si="72"/>
        <v>114.32</v>
      </c>
      <c r="BF310" s="72">
        <f t="shared" si="88"/>
        <v>520.02</v>
      </c>
      <c r="BG310" s="65">
        <f t="shared" si="73"/>
        <v>995993.5</v>
      </c>
      <c r="BH310" s="73">
        <f t="shared" si="76"/>
        <v>2.5016614737381417E-3</v>
      </c>
      <c r="BI310" s="74">
        <f t="shared" si="77"/>
        <v>2.5016614737381399E-3</v>
      </c>
    </row>
    <row r="311" spans="1:61" ht="15.75" customHeight="1" x14ac:dyDescent="0.25">
      <c r="A311" s="59">
        <v>1</v>
      </c>
      <c r="B311" s="60">
        <v>341</v>
      </c>
      <c r="C311" s="60">
        <v>17</v>
      </c>
      <c r="D311" s="61" t="s">
        <v>85</v>
      </c>
      <c r="E311" s="61" t="s">
        <v>388</v>
      </c>
      <c r="F311" s="62">
        <v>10403</v>
      </c>
      <c r="G311" s="63">
        <v>10</v>
      </c>
      <c r="H311" s="63">
        <v>3969318.9</v>
      </c>
      <c r="I311" s="64">
        <v>291083.44</v>
      </c>
      <c r="J311" s="65">
        <v>4046059</v>
      </c>
      <c r="K311" s="63">
        <v>3011182.12</v>
      </c>
      <c r="L311" s="64">
        <v>220820.09</v>
      </c>
      <c r="M311" s="65">
        <v>3069398.24</v>
      </c>
      <c r="N311" s="63">
        <v>3674366.44</v>
      </c>
      <c r="O311" s="64">
        <v>269453.76</v>
      </c>
      <c r="P311" s="65">
        <v>3745403.95</v>
      </c>
      <c r="Q311" s="63">
        <v>3506798.29</v>
      </c>
      <c r="R311" s="64">
        <v>260158.15</v>
      </c>
      <c r="S311" s="65">
        <v>3571304.14</v>
      </c>
      <c r="T311" s="63">
        <v>3476936.3</v>
      </c>
      <c r="U311" s="64">
        <v>259034.43</v>
      </c>
      <c r="V311" s="66">
        <v>3539692.06</v>
      </c>
      <c r="W311" s="63">
        <v>4122574.24</v>
      </c>
      <c r="X311" s="64">
        <v>374779.4</v>
      </c>
      <c r="Y311" s="66">
        <v>4122574.32</v>
      </c>
      <c r="Z311" s="63">
        <v>4534699.63</v>
      </c>
      <c r="AA311" s="67">
        <v>241959.44</v>
      </c>
      <c r="AB311" s="64">
        <v>412245.33</v>
      </c>
      <c r="AC311" s="66">
        <v>5517240.3499999996</v>
      </c>
      <c r="AD311" s="63">
        <v>4033276.08</v>
      </c>
      <c r="AE311" s="67">
        <v>177940.56</v>
      </c>
      <c r="AF311" s="64">
        <v>361689.63</v>
      </c>
      <c r="AG311" s="66">
        <v>5041119.1900000004</v>
      </c>
      <c r="AH311" s="63">
        <v>4191280.27</v>
      </c>
      <c r="AI311" s="67">
        <v>273750.24</v>
      </c>
      <c r="AJ311" s="63">
        <v>382481.58</v>
      </c>
      <c r="AK311" s="66">
        <v>5251344.45</v>
      </c>
      <c r="AL311" s="63">
        <v>5520896.7800000003</v>
      </c>
      <c r="AM311" s="67">
        <v>296522.03999999998</v>
      </c>
      <c r="AN311" s="63">
        <v>500630.86</v>
      </c>
      <c r="AO311" s="66">
        <v>6581465.6699999999</v>
      </c>
      <c r="AP311" s="63">
        <v>8214443.5700000003</v>
      </c>
      <c r="AQ311" s="67">
        <v>294538.93</v>
      </c>
      <c r="AR311" s="63">
        <v>746767.09367500001</v>
      </c>
      <c r="AS311" s="66">
        <f t="shared" si="71"/>
        <v>9382197.5569575019</v>
      </c>
      <c r="AT311" s="68"/>
      <c r="AU311" s="69"/>
      <c r="AV311" s="63">
        <v>5702</v>
      </c>
      <c r="AW311" s="63">
        <v>5471</v>
      </c>
      <c r="AX311" s="63">
        <v>6223</v>
      </c>
      <c r="AY311" s="63">
        <v>6326</v>
      </c>
      <c r="AZ311" s="63">
        <v>6812</v>
      </c>
      <c r="BA311" s="63">
        <v>6799</v>
      </c>
      <c r="BB311" s="63"/>
      <c r="BC311" s="63"/>
      <c r="BD311" s="70">
        <f t="shared" si="74"/>
        <v>6354673.4400000004</v>
      </c>
      <c r="BE311" s="71">
        <f t="shared" si="72"/>
        <v>610.85</v>
      </c>
      <c r="BF311" s="72">
        <f t="shared" si="88"/>
        <v>520.02</v>
      </c>
      <c r="BG311" s="65">
        <f t="shared" si="73"/>
        <v>0</v>
      </c>
      <c r="BH311" s="73">
        <f t="shared" si="76"/>
        <v>0</v>
      </c>
      <c r="BI311" s="74">
        <f t="shared" si="77"/>
        <v>0</v>
      </c>
    </row>
    <row r="312" spans="1:61" ht="15.75" customHeight="1" x14ac:dyDescent="0.25">
      <c r="A312" s="59">
        <v>1</v>
      </c>
      <c r="B312" s="60">
        <v>342</v>
      </c>
      <c r="C312" s="60">
        <v>20</v>
      </c>
      <c r="D312" s="61" t="s">
        <v>85</v>
      </c>
      <c r="E312" s="61" t="s">
        <v>389</v>
      </c>
      <c r="F312" s="62">
        <v>3517</v>
      </c>
      <c r="G312" s="63">
        <v>10</v>
      </c>
      <c r="H312" s="63">
        <v>279367.88</v>
      </c>
      <c r="I312" s="64">
        <v>0</v>
      </c>
      <c r="J312" s="65">
        <v>307304.67</v>
      </c>
      <c r="K312" s="63">
        <v>372188.11</v>
      </c>
      <c r="L312" s="64">
        <v>0</v>
      </c>
      <c r="M312" s="65">
        <v>409406.92</v>
      </c>
      <c r="N312" s="63">
        <v>254534.99</v>
      </c>
      <c r="O312" s="64">
        <v>0</v>
      </c>
      <c r="P312" s="65">
        <v>279988.49</v>
      </c>
      <c r="Q312" s="63">
        <v>350173.07</v>
      </c>
      <c r="R312" s="64">
        <v>0</v>
      </c>
      <c r="S312" s="65">
        <v>385190.37</v>
      </c>
      <c r="T312" s="63">
        <v>312021.57</v>
      </c>
      <c r="U312" s="64">
        <v>0</v>
      </c>
      <c r="V312" s="66">
        <v>343223.73</v>
      </c>
      <c r="W312" s="63">
        <v>494922.57</v>
      </c>
      <c r="X312" s="64">
        <v>0</v>
      </c>
      <c r="Y312" s="66">
        <v>544414.81999999995</v>
      </c>
      <c r="Z312" s="63">
        <v>603917.06999999995</v>
      </c>
      <c r="AA312" s="67">
        <v>1867.41</v>
      </c>
      <c r="AB312" s="64">
        <v>0</v>
      </c>
      <c r="AC312" s="66">
        <v>664882.53</v>
      </c>
      <c r="AD312" s="63">
        <v>636306.88</v>
      </c>
      <c r="AE312" s="67">
        <v>321.76</v>
      </c>
      <c r="AF312" s="64">
        <v>0</v>
      </c>
      <c r="AG312" s="66">
        <v>699937.56</v>
      </c>
      <c r="AH312" s="63">
        <v>659433.99</v>
      </c>
      <c r="AI312" s="67">
        <v>0</v>
      </c>
      <c r="AJ312" s="63">
        <v>0</v>
      </c>
      <c r="AK312" s="66">
        <v>725377.39</v>
      </c>
      <c r="AL312" s="63">
        <v>662533.03</v>
      </c>
      <c r="AM312" s="67">
        <v>0</v>
      </c>
      <c r="AN312" s="63">
        <v>0</v>
      </c>
      <c r="AO312" s="66">
        <v>728786.34</v>
      </c>
      <c r="AP312" s="63">
        <v>1010736.08</v>
      </c>
      <c r="AQ312" s="67">
        <v>2.86</v>
      </c>
      <c r="AR312" s="63">
        <v>0</v>
      </c>
      <c r="AS312" s="66">
        <f t="shared" si="71"/>
        <v>1111809.6880000001</v>
      </c>
      <c r="AT312" s="68"/>
      <c r="AU312" s="69"/>
      <c r="AV312" s="63">
        <v>12</v>
      </c>
      <c r="AW312" s="63">
        <v>0</v>
      </c>
      <c r="AX312" s="63">
        <v>0</v>
      </c>
      <c r="AY312" s="63">
        <v>0</v>
      </c>
      <c r="AZ312" s="63">
        <v>0</v>
      </c>
      <c r="BA312" s="63">
        <v>0</v>
      </c>
      <c r="BB312" s="63"/>
      <c r="BC312" s="63"/>
      <c r="BD312" s="70">
        <f t="shared" si="74"/>
        <v>786158.7</v>
      </c>
      <c r="BE312" s="71">
        <f t="shared" si="72"/>
        <v>223.53</v>
      </c>
      <c r="BF312" s="72">
        <f t="shared" si="88"/>
        <v>520.02</v>
      </c>
      <c r="BG312" s="65">
        <f t="shared" si="73"/>
        <v>1042755.3300000001</v>
      </c>
      <c r="BH312" s="73">
        <f t="shared" si="76"/>
        <v>2.6191143171075942E-3</v>
      </c>
      <c r="BI312" s="74">
        <f t="shared" si="77"/>
        <v>2.6191143171075898E-3</v>
      </c>
    </row>
    <row r="313" spans="1:61" ht="15.75" customHeight="1" x14ac:dyDescent="0.25">
      <c r="A313" s="59">
        <v>1</v>
      </c>
      <c r="B313" s="60">
        <v>343</v>
      </c>
      <c r="C313" s="60">
        <v>19</v>
      </c>
      <c r="D313" s="61" t="s">
        <v>85</v>
      </c>
      <c r="E313" s="61" t="s">
        <v>390</v>
      </c>
      <c r="F313" s="62">
        <v>943</v>
      </c>
      <c r="G313" s="63">
        <v>10</v>
      </c>
      <c r="H313" s="63">
        <v>53377.88</v>
      </c>
      <c r="I313" s="64">
        <v>0</v>
      </c>
      <c r="J313" s="65">
        <v>58715.67</v>
      </c>
      <c r="K313" s="63">
        <v>38543.39</v>
      </c>
      <c r="L313" s="64">
        <v>0</v>
      </c>
      <c r="M313" s="65">
        <v>42397.73</v>
      </c>
      <c r="N313" s="63">
        <v>42972.01</v>
      </c>
      <c r="O313" s="64">
        <v>0</v>
      </c>
      <c r="P313" s="65">
        <v>47269.21</v>
      </c>
      <c r="Q313" s="63">
        <v>43520.42</v>
      </c>
      <c r="R313" s="64">
        <v>0</v>
      </c>
      <c r="S313" s="65">
        <v>47872.46</v>
      </c>
      <c r="T313" s="63">
        <v>36359.39</v>
      </c>
      <c r="U313" s="64">
        <v>0</v>
      </c>
      <c r="V313" s="66">
        <v>39995.33</v>
      </c>
      <c r="W313" s="63">
        <v>70230.899999999994</v>
      </c>
      <c r="X313" s="64">
        <v>0</v>
      </c>
      <c r="Y313" s="66">
        <v>77253.990000000005</v>
      </c>
      <c r="Z313" s="63">
        <v>77617.350000000006</v>
      </c>
      <c r="AA313" s="67">
        <v>1321.92</v>
      </c>
      <c r="AB313" s="64">
        <v>0</v>
      </c>
      <c r="AC313" s="66">
        <v>85379.08</v>
      </c>
      <c r="AD313" s="63">
        <v>107815.97</v>
      </c>
      <c r="AE313" s="67">
        <v>42.61</v>
      </c>
      <c r="AF313" s="64">
        <v>0</v>
      </c>
      <c r="AG313" s="66">
        <v>118988.69</v>
      </c>
      <c r="AH313" s="63">
        <v>118417.11</v>
      </c>
      <c r="AI313" s="67">
        <v>19.91</v>
      </c>
      <c r="AJ313" s="63">
        <v>0</v>
      </c>
      <c r="AK313" s="66">
        <v>130674.91</v>
      </c>
      <c r="AL313" s="63">
        <v>100506.66</v>
      </c>
      <c r="AM313" s="67">
        <v>49.77</v>
      </c>
      <c r="AN313" s="63">
        <v>0</v>
      </c>
      <c r="AO313" s="66">
        <v>110940.56</v>
      </c>
      <c r="AP313" s="63">
        <v>194324.87</v>
      </c>
      <c r="AQ313" s="67">
        <v>39.82</v>
      </c>
      <c r="AR313" s="63">
        <v>0</v>
      </c>
      <c r="AS313" s="66">
        <f t="shared" si="71"/>
        <v>215465.45900000003</v>
      </c>
      <c r="AT313" s="68"/>
      <c r="AU313" s="69"/>
      <c r="AV313" s="63">
        <v>0</v>
      </c>
      <c r="AW313" s="63">
        <v>2</v>
      </c>
      <c r="AX313" s="63">
        <v>2</v>
      </c>
      <c r="AY313" s="63">
        <v>2</v>
      </c>
      <c r="AZ313" s="63">
        <v>8</v>
      </c>
      <c r="BA313" s="63">
        <v>8</v>
      </c>
      <c r="BB313" s="63"/>
      <c r="BC313" s="63"/>
      <c r="BD313" s="70">
        <f t="shared" si="74"/>
        <v>132289.74</v>
      </c>
      <c r="BE313" s="71">
        <f t="shared" si="72"/>
        <v>140.29</v>
      </c>
      <c r="BF313" s="72">
        <f t="shared" si="88"/>
        <v>520.02</v>
      </c>
      <c r="BG313" s="65">
        <f t="shared" si="73"/>
        <v>358085.39</v>
      </c>
      <c r="BH313" s="73">
        <f t="shared" si="76"/>
        <v>8.994119183222554E-4</v>
      </c>
      <c r="BI313" s="74">
        <f t="shared" si="77"/>
        <v>8.9941191832225496E-4</v>
      </c>
    </row>
    <row r="314" spans="1:61" ht="15.75" customHeight="1" x14ac:dyDescent="0.25">
      <c r="A314" s="59">
        <v>1</v>
      </c>
      <c r="B314" s="60">
        <v>344</v>
      </c>
      <c r="C314" s="60">
        <v>13</v>
      </c>
      <c r="D314" s="61" t="s">
        <v>85</v>
      </c>
      <c r="E314" s="61" t="s">
        <v>391</v>
      </c>
      <c r="F314" s="62">
        <v>1389</v>
      </c>
      <c r="G314" s="63">
        <v>10</v>
      </c>
      <c r="H314" s="63">
        <v>101989.65</v>
      </c>
      <c r="I314" s="64">
        <v>17532.16</v>
      </c>
      <c r="J314" s="65">
        <v>92903.24</v>
      </c>
      <c r="K314" s="63">
        <v>121328.9</v>
      </c>
      <c r="L314" s="64">
        <v>19987.849999999999</v>
      </c>
      <c r="M314" s="65">
        <v>111475.16</v>
      </c>
      <c r="N314" s="63">
        <v>100437.81</v>
      </c>
      <c r="O314" s="64">
        <v>9136.08</v>
      </c>
      <c r="P314" s="65">
        <v>100431.89</v>
      </c>
      <c r="Q314" s="63">
        <v>140742.82999999999</v>
      </c>
      <c r="R314" s="64">
        <v>13131.18</v>
      </c>
      <c r="S314" s="65">
        <v>140372.81</v>
      </c>
      <c r="T314" s="63">
        <v>105155.74</v>
      </c>
      <c r="U314" s="64">
        <v>9737.67</v>
      </c>
      <c r="V314" s="66">
        <v>104959.88</v>
      </c>
      <c r="W314" s="63">
        <v>186759.1</v>
      </c>
      <c r="X314" s="64">
        <v>16874.740000000002</v>
      </c>
      <c r="Y314" s="66">
        <v>186872.79</v>
      </c>
      <c r="Z314" s="63">
        <v>222132.62</v>
      </c>
      <c r="AA314" s="67">
        <v>5764.45</v>
      </c>
      <c r="AB314" s="64">
        <v>20193.939999999999</v>
      </c>
      <c r="AC314" s="66">
        <v>268787.88</v>
      </c>
      <c r="AD314" s="63">
        <v>212204.64</v>
      </c>
      <c r="AE314" s="67">
        <v>5273.18</v>
      </c>
      <c r="AF314" s="64">
        <v>18369.39</v>
      </c>
      <c r="AG314" s="66">
        <v>265451.31</v>
      </c>
      <c r="AH314" s="63">
        <v>225633.62</v>
      </c>
      <c r="AI314" s="67">
        <v>7557.15</v>
      </c>
      <c r="AJ314" s="63">
        <v>20524.240000000002</v>
      </c>
      <c r="AK314" s="66">
        <v>297677.76</v>
      </c>
      <c r="AL314" s="63">
        <v>249820.75</v>
      </c>
      <c r="AM314" s="67">
        <v>8476.9599999999991</v>
      </c>
      <c r="AN314" s="63">
        <v>23306.52</v>
      </c>
      <c r="AO314" s="66">
        <v>320211.28999999998</v>
      </c>
      <c r="AP314" s="63">
        <v>397638.78</v>
      </c>
      <c r="AQ314" s="67">
        <v>8619.9599999999991</v>
      </c>
      <c r="AR314" s="63">
        <v>36213.802789000001</v>
      </c>
      <c r="AS314" s="66">
        <f t="shared" si="71"/>
        <v>487068.09493210004</v>
      </c>
      <c r="AT314" s="68"/>
      <c r="AU314" s="69"/>
      <c r="AV314" s="63">
        <v>242</v>
      </c>
      <c r="AW314" s="63">
        <v>265</v>
      </c>
      <c r="AX314" s="63">
        <v>367</v>
      </c>
      <c r="AY314" s="63">
        <v>367</v>
      </c>
      <c r="AZ314" s="63">
        <v>452</v>
      </c>
      <c r="BA314" s="63">
        <v>452</v>
      </c>
      <c r="BB314" s="63"/>
      <c r="BC314" s="63"/>
      <c r="BD314" s="70">
        <f t="shared" si="74"/>
        <v>327839.27</v>
      </c>
      <c r="BE314" s="71">
        <f t="shared" si="72"/>
        <v>236.03</v>
      </c>
      <c r="BF314" s="72">
        <f t="shared" si="88"/>
        <v>520.02</v>
      </c>
      <c r="BG314" s="65">
        <f t="shared" si="73"/>
        <v>394462.11</v>
      </c>
      <c r="BH314" s="73">
        <f t="shared" si="76"/>
        <v>9.9078022440553769E-4</v>
      </c>
      <c r="BI314" s="74">
        <f t="shared" si="77"/>
        <v>9.907802244055379E-4</v>
      </c>
    </row>
    <row r="315" spans="1:61" ht="15.75" customHeight="1" x14ac:dyDescent="0.25">
      <c r="A315" s="59">
        <v>1</v>
      </c>
      <c r="B315" s="60">
        <v>345</v>
      </c>
      <c r="C315" s="60">
        <v>13</v>
      </c>
      <c r="D315" s="61" t="s">
        <v>85</v>
      </c>
      <c r="E315" s="61" t="s">
        <v>392</v>
      </c>
      <c r="F315" s="62">
        <v>4676</v>
      </c>
      <c r="G315" s="63">
        <v>10</v>
      </c>
      <c r="H315" s="63">
        <v>355995.01</v>
      </c>
      <c r="I315" s="64">
        <v>0</v>
      </c>
      <c r="J315" s="65">
        <v>391594.51</v>
      </c>
      <c r="K315" s="63">
        <v>389313.98</v>
      </c>
      <c r="L315" s="64">
        <v>0</v>
      </c>
      <c r="M315" s="65">
        <v>428245.37</v>
      </c>
      <c r="N315" s="63">
        <v>363129.93</v>
      </c>
      <c r="O315" s="64">
        <v>0</v>
      </c>
      <c r="P315" s="65">
        <v>399442.92</v>
      </c>
      <c r="Q315" s="63">
        <v>516192.19</v>
      </c>
      <c r="R315" s="64">
        <v>0</v>
      </c>
      <c r="S315" s="65">
        <v>567811.4</v>
      </c>
      <c r="T315" s="63">
        <v>451895.71</v>
      </c>
      <c r="U315" s="64">
        <v>0</v>
      </c>
      <c r="V315" s="66">
        <v>497085.28</v>
      </c>
      <c r="W315" s="63">
        <v>748464.2</v>
      </c>
      <c r="X315" s="64">
        <v>0</v>
      </c>
      <c r="Y315" s="66">
        <v>823310.62</v>
      </c>
      <c r="Z315" s="63">
        <v>858687.96</v>
      </c>
      <c r="AA315" s="67">
        <v>10065.25</v>
      </c>
      <c r="AB315" s="64">
        <v>0</v>
      </c>
      <c r="AC315" s="66">
        <v>1019987.07</v>
      </c>
      <c r="AD315" s="63">
        <v>873791.09</v>
      </c>
      <c r="AE315" s="67">
        <v>8500.84</v>
      </c>
      <c r="AF315" s="64">
        <v>0</v>
      </c>
      <c r="AG315" s="66">
        <v>1030875.61</v>
      </c>
      <c r="AH315" s="63">
        <v>904679.69</v>
      </c>
      <c r="AI315" s="67">
        <v>10150.94</v>
      </c>
      <c r="AJ315" s="63">
        <v>0</v>
      </c>
      <c r="AK315" s="66">
        <v>1093915.92</v>
      </c>
      <c r="AL315" s="63">
        <v>1004396.25</v>
      </c>
      <c r="AM315" s="67">
        <v>11089.83</v>
      </c>
      <c r="AN315" s="63">
        <v>0</v>
      </c>
      <c r="AO315" s="66">
        <v>1218119.8400000001</v>
      </c>
      <c r="AP315" s="63">
        <v>1722974.34</v>
      </c>
      <c r="AQ315" s="67">
        <v>12000.51</v>
      </c>
      <c r="AR315" s="63">
        <v>0</v>
      </c>
      <c r="AS315" s="66">
        <f t="shared" si="71"/>
        <v>2041932.4530000002</v>
      </c>
      <c r="AT315" s="68"/>
      <c r="AU315" s="69"/>
      <c r="AV315" s="63">
        <v>395</v>
      </c>
      <c r="AW315" s="63">
        <v>361</v>
      </c>
      <c r="AX315" s="63">
        <v>502</v>
      </c>
      <c r="AY315" s="63">
        <v>573</v>
      </c>
      <c r="AZ315" s="63">
        <v>730</v>
      </c>
      <c r="BA315" s="63">
        <v>730</v>
      </c>
      <c r="BB315" s="63"/>
      <c r="BC315" s="63"/>
      <c r="BD315" s="70">
        <f t="shared" si="74"/>
        <v>1280966.18</v>
      </c>
      <c r="BE315" s="71">
        <f t="shared" si="72"/>
        <v>273.94</v>
      </c>
      <c r="BF315" s="72">
        <f t="shared" si="88"/>
        <v>520.02</v>
      </c>
      <c r="BG315" s="65">
        <f t="shared" si="73"/>
        <v>1150670.0799999998</v>
      </c>
      <c r="BH315" s="73">
        <f t="shared" si="76"/>
        <v>2.8901664600413405E-3</v>
      </c>
      <c r="BI315" s="74">
        <f t="shared" si="77"/>
        <v>2.8901664600413401E-3</v>
      </c>
    </row>
    <row r="316" spans="1:61" ht="15.75" customHeight="1" x14ac:dyDescent="0.25">
      <c r="A316" s="59">
        <v>1</v>
      </c>
      <c r="B316" s="60">
        <v>346</v>
      </c>
      <c r="C316" s="60">
        <v>14</v>
      </c>
      <c r="D316" s="61" t="s">
        <v>85</v>
      </c>
      <c r="E316" s="61" t="s">
        <v>393</v>
      </c>
      <c r="F316" s="62">
        <v>1446</v>
      </c>
      <c r="G316" s="63">
        <v>10</v>
      </c>
      <c r="H316" s="63">
        <v>92785</v>
      </c>
      <c r="I316" s="64">
        <v>7099.26</v>
      </c>
      <c r="J316" s="65">
        <v>94254.32</v>
      </c>
      <c r="K316" s="63">
        <v>87736.43</v>
      </c>
      <c r="L316" s="64">
        <v>6466.41</v>
      </c>
      <c r="M316" s="65">
        <v>89397.02</v>
      </c>
      <c r="N316" s="63">
        <v>94444.41</v>
      </c>
      <c r="O316" s="64">
        <v>2723.31</v>
      </c>
      <c r="P316" s="65">
        <v>100893.22</v>
      </c>
      <c r="Q316" s="63">
        <v>158652.73000000001</v>
      </c>
      <c r="R316" s="64">
        <v>4615.71</v>
      </c>
      <c r="S316" s="65">
        <v>169440.72</v>
      </c>
      <c r="T316" s="63">
        <v>127020.04</v>
      </c>
      <c r="U316" s="64">
        <v>3710.87</v>
      </c>
      <c r="V316" s="66">
        <v>135640.09</v>
      </c>
      <c r="W316" s="63">
        <v>132728.15</v>
      </c>
      <c r="X316" s="64">
        <v>3865.88</v>
      </c>
      <c r="Y316" s="66">
        <v>141748.49</v>
      </c>
      <c r="Z316" s="63">
        <v>134663.54999999999</v>
      </c>
      <c r="AA316" s="67">
        <v>82.58</v>
      </c>
      <c r="AB316" s="64">
        <v>3922.25</v>
      </c>
      <c r="AC316" s="66">
        <v>144162.57999999999</v>
      </c>
      <c r="AD316" s="63">
        <v>114647.9</v>
      </c>
      <c r="AE316" s="67">
        <v>31.21</v>
      </c>
      <c r="AF316" s="64">
        <v>3176.51</v>
      </c>
      <c r="AG316" s="66">
        <v>123022.18</v>
      </c>
      <c r="AH316" s="63">
        <v>117421.6</v>
      </c>
      <c r="AI316" s="67">
        <v>31.45</v>
      </c>
      <c r="AJ316" s="63">
        <v>3408.35</v>
      </c>
      <c r="AK316" s="66">
        <v>125817.97</v>
      </c>
      <c r="AL316" s="63">
        <v>154111.25</v>
      </c>
      <c r="AM316" s="67">
        <v>52.6</v>
      </c>
      <c r="AN316" s="63">
        <v>4489.03</v>
      </c>
      <c r="AO316" s="66">
        <v>164964.57</v>
      </c>
      <c r="AP316" s="63">
        <v>320984.13</v>
      </c>
      <c r="AQ316" s="67">
        <v>41</v>
      </c>
      <c r="AR316" s="63">
        <v>9349.1220790000007</v>
      </c>
      <c r="AS316" s="66">
        <f t="shared" si="71"/>
        <v>343191.38471310004</v>
      </c>
      <c r="AT316" s="68"/>
      <c r="AU316" s="69"/>
      <c r="AV316" s="63">
        <v>2</v>
      </c>
      <c r="AW316" s="63">
        <v>2</v>
      </c>
      <c r="AX316" s="63">
        <v>2</v>
      </c>
      <c r="AY316" s="63">
        <v>2</v>
      </c>
      <c r="AZ316" s="63">
        <v>2</v>
      </c>
      <c r="BA316" s="63">
        <v>2</v>
      </c>
      <c r="BB316" s="63"/>
      <c r="BC316" s="63"/>
      <c r="BD316" s="70">
        <f t="shared" si="74"/>
        <v>180231.74</v>
      </c>
      <c r="BE316" s="71">
        <f t="shared" si="72"/>
        <v>124.64</v>
      </c>
      <c r="BF316" s="72">
        <f t="shared" si="88"/>
        <v>520.02</v>
      </c>
      <c r="BG316" s="65">
        <f t="shared" si="73"/>
        <v>571719.48</v>
      </c>
      <c r="BH316" s="73">
        <f t="shared" si="76"/>
        <v>1.4360019386688808E-3</v>
      </c>
      <c r="BI316" s="74">
        <f t="shared" si="77"/>
        <v>1.4360019386688799E-3</v>
      </c>
    </row>
    <row r="317" spans="1:61" ht="15.75" customHeight="1" x14ac:dyDescent="0.25">
      <c r="A317" s="59">
        <v>1</v>
      </c>
      <c r="B317" s="60">
        <v>347</v>
      </c>
      <c r="C317" s="60">
        <v>3</v>
      </c>
      <c r="D317" s="61" t="s">
        <v>89</v>
      </c>
      <c r="E317" s="61" t="s">
        <v>394</v>
      </c>
      <c r="F317" s="62">
        <v>10255</v>
      </c>
      <c r="G317" s="63">
        <v>12</v>
      </c>
      <c r="H317" s="63">
        <v>2334208.98</v>
      </c>
      <c r="I317" s="64">
        <v>130803.97</v>
      </c>
      <c r="J317" s="65">
        <v>2467813.61</v>
      </c>
      <c r="K317" s="63">
        <v>2358677.2599999998</v>
      </c>
      <c r="L317" s="64">
        <v>132175.12</v>
      </c>
      <c r="M317" s="65">
        <v>2493682.39</v>
      </c>
      <c r="N317" s="63">
        <v>2003680.26</v>
      </c>
      <c r="O317" s="64">
        <v>112281.63</v>
      </c>
      <c r="P317" s="65">
        <v>2118366.4700000002</v>
      </c>
      <c r="Q317" s="63">
        <v>2140029.88</v>
      </c>
      <c r="R317" s="64">
        <v>120491.82</v>
      </c>
      <c r="S317" s="65">
        <v>2261882.63</v>
      </c>
      <c r="T317" s="63">
        <v>1856205.46</v>
      </c>
      <c r="U317" s="64">
        <v>104887.48</v>
      </c>
      <c r="V317" s="66">
        <v>1961476.13</v>
      </c>
      <c r="W317" s="63">
        <v>2318195.23</v>
      </c>
      <c r="X317" s="64">
        <v>131218.62</v>
      </c>
      <c r="Y317" s="66">
        <v>2449413.7999999998</v>
      </c>
      <c r="Z317" s="63">
        <v>2592832.16</v>
      </c>
      <c r="AA317" s="67">
        <v>9236.39</v>
      </c>
      <c r="AB317" s="64">
        <v>146764.10999999999</v>
      </c>
      <c r="AC317" s="66">
        <v>2733710.95</v>
      </c>
      <c r="AD317" s="63">
        <v>2681886.9500000002</v>
      </c>
      <c r="AE317" s="67">
        <v>1342.18</v>
      </c>
      <c r="AF317" s="64">
        <v>153792.28</v>
      </c>
      <c r="AG317" s="66">
        <v>2833530.37</v>
      </c>
      <c r="AH317" s="63">
        <v>2410139.4900000002</v>
      </c>
      <c r="AI317" s="67">
        <v>1347.4</v>
      </c>
      <c r="AJ317" s="63">
        <v>136390.73000000001</v>
      </c>
      <c r="AK317" s="66">
        <v>2554900.39</v>
      </c>
      <c r="AL317" s="63">
        <v>2696055.15</v>
      </c>
      <c r="AM317" s="67">
        <v>630.78</v>
      </c>
      <c r="AN317" s="63">
        <v>152579.24</v>
      </c>
      <c r="AO317" s="66">
        <v>2856905.51</v>
      </c>
      <c r="AP317" s="63">
        <v>4148340.67</v>
      </c>
      <c r="AQ317" s="67">
        <v>1033.7</v>
      </c>
      <c r="AR317" s="63">
        <v>234811.26449999999</v>
      </c>
      <c r="AS317" s="66">
        <f t="shared" si="71"/>
        <v>4394927.4269599998</v>
      </c>
      <c r="AT317" s="68"/>
      <c r="AU317" s="69"/>
      <c r="AV317" s="63">
        <v>20</v>
      </c>
      <c r="AW317" s="63">
        <v>16</v>
      </c>
      <c r="AX317" s="63">
        <v>44</v>
      </c>
      <c r="AY317" s="63">
        <v>40</v>
      </c>
      <c r="AZ317" s="63">
        <v>58</v>
      </c>
      <c r="BA317" s="63">
        <v>58</v>
      </c>
      <c r="BB317" s="63"/>
      <c r="BC317" s="63"/>
      <c r="BD317" s="70">
        <f t="shared" si="74"/>
        <v>3074794.93</v>
      </c>
      <c r="BE317" s="71">
        <f t="shared" si="72"/>
        <v>299.83</v>
      </c>
      <c r="BF317" s="72">
        <f t="shared" ref="BF317:BF318" si="89">+$BJ$601</f>
        <v>508.08</v>
      </c>
      <c r="BG317" s="65">
        <f t="shared" si="73"/>
        <v>2135603.75</v>
      </c>
      <c r="BH317" s="73">
        <f t="shared" si="76"/>
        <v>5.3640486856045763E-3</v>
      </c>
      <c r="BI317" s="74">
        <f t="shared" si="77"/>
        <v>5.3640486856045798E-3</v>
      </c>
    </row>
    <row r="318" spans="1:61" ht="15.75" customHeight="1" x14ac:dyDescent="0.25">
      <c r="A318" s="59">
        <v>1</v>
      </c>
      <c r="B318" s="60">
        <v>348</v>
      </c>
      <c r="C318" s="60">
        <v>18</v>
      </c>
      <c r="D318" s="61" t="s">
        <v>89</v>
      </c>
      <c r="E318" s="61" t="s">
        <v>395</v>
      </c>
      <c r="F318" s="62">
        <v>16607</v>
      </c>
      <c r="G318" s="63">
        <v>12</v>
      </c>
      <c r="H318" s="63">
        <v>7889189.4500000002</v>
      </c>
      <c r="I318" s="64">
        <v>0</v>
      </c>
      <c r="J318" s="65">
        <v>8835892.1799999997</v>
      </c>
      <c r="K318" s="63">
        <v>8400837.5299999993</v>
      </c>
      <c r="L318" s="64">
        <v>0</v>
      </c>
      <c r="M318" s="65">
        <v>9408938.0299999993</v>
      </c>
      <c r="N318" s="63">
        <v>7426329.8700000001</v>
      </c>
      <c r="O318" s="64">
        <v>0</v>
      </c>
      <c r="P318" s="65">
        <v>8317489.46</v>
      </c>
      <c r="Q318" s="63">
        <v>8098860.7599999998</v>
      </c>
      <c r="R318" s="64">
        <v>0</v>
      </c>
      <c r="S318" s="65">
        <v>9070724.0500000007</v>
      </c>
      <c r="T318" s="63">
        <v>8578898.4600000009</v>
      </c>
      <c r="U318" s="64">
        <v>0</v>
      </c>
      <c r="V318" s="66">
        <v>9608366.2799999993</v>
      </c>
      <c r="W318" s="63">
        <v>9053646.8499999996</v>
      </c>
      <c r="X318" s="64">
        <v>0</v>
      </c>
      <c r="Y318" s="66">
        <v>10140084.470000001</v>
      </c>
      <c r="Z318" s="63">
        <v>10316252.880000001</v>
      </c>
      <c r="AA318" s="67">
        <v>352658.83</v>
      </c>
      <c r="AB318" s="64">
        <v>0</v>
      </c>
      <c r="AC318" s="66">
        <v>13425982.26</v>
      </c>
      <c r="AD318" s="63">
        <v>7649966.2000000002</v>
      </c>
      <c r="AE318" s="67">
        <v>245965.93</v>
      </c>
      <c r="AF318" s="64">
        <v>0</v>
      </c>
      <c r="AG318" s="66">
        <v>10451763.6</v>
      </c>
      <c r="AH318" s="63">
        <v>7216358.4500000002</v>
      </c>
      <c r="AI318" s="67">
        <v>377038.76</v>
      </c>
      <c r="AJ318" s="63">
        <v>0</v>
      </c>
      <c r="AK318" s="66">
        <v>10203729.08</v>
      </c>
      <c r="AL318" s="63">
        <v>10708453</v>
      </c>
      <c r="AM318" s="67">
        <v>363001.5</v>
      </c>
      <c r="AN318" s="63">
        <v>0</v>
      </c>
      <c r="AO318" s="66">
        <v>14046981.33</v>
      </c>
      <c r="AP318" s="63">
        <v>15055625.26</v>
      </c>
      <c r="AQ318" s="67">
        <v>399754.65</v>
      </c>
      <c r="AR318" s="63">
        <v>0</v>
      </c>
      <c r="AS318" s="66">
        <f t="shared" si="71"/>
        <v>19000576.504000001</v>
      </c>
      <c r="AT318" s="68"/>
      <c r="AU318" s="69"/>
      <c r="AV318" s="63">
        <v>10166</v>
      </c>
      <c r="AW318" s="63">
        <v>9684</v>
      </c>
      <c r="AX318" s="63">
        <v>11408</v>
      </c>
      <c r="AY318" s="63">
        <v>11033</v>
      </c>
      <c r="AZ318" s="63">
        <v>11598</v>
      </c>
      <c r="BA318" s="63">
        <v>11598</v>
      </c>
      <c r="BB318" s="63"/>
      <c r="BC318" s="63"/>
      <c r="BD318" s="70">
        <f t="shared" si="74"/>
        <v>13425806.550000001</v>
      </c>
      <c r="BE318" s="71">
        <f t="shared" si="72"/>
        <v>808.44</v>
      </c>
      <c r="BF318" s="72">
        <f t="shared" si="89"/>
        <v>508.08</v>
      </c>
      <c r="BG318" s="65">
        <f t="shared" si="73"/>
        <v>0</v>
      </c>
      <c r="BH318" s="73">
        <f t="shared" si="76"/>
        <v>0</v>
      </c>
      <c r="BI318" s="74">
        <f t="shared" si="77"/>
        <v>0</v>
      </c>
    </row>
    <row r="319" spans="1:61" ht="15.75" customHeight="1" x14ac:dyDescent="0.25">
      <c r="A319" s="59">
        <v>1</v>
      </c>
      <c r="B319" s="60">
        <v>349</v>
      </c>
      <c r="C319" s="60">
        <v>13</v>
      </c>
      <c r="D319" s="61" t="s">
        <v>85</v>
      </c>
      <c r="E319" s="61" t="s">
        <v>396</v>
      </c>
      <c r="F319" s="62">
        <v>3430</v>
      </c>
      <c r="G319" s="63">
        <v>10</v>
      </c>
      <c r="H319" s="63">
        <v>320612.89</v>
      </c>
      <c r="I319" s="64">
        <v>0</v>
      </c>
      <c r="J319" s="65">
        <v>352674.17</v>
      </c>
      <c r="K319" s="63">
        <v>295737.74</v>
      </c>
      <c r="L319" s="64">
        <v>0</v>
      </c>
      <c r="M319" s="65">
        <v>325311.51</v>
      </c>
      <c r="N319" s="63">
        <v>314671.15000000002</v>
      </c>
      <c r="O319" s="64">
        <v>0</v>
      </c>
      <c r="P319" s="65">
        <v>346138.26</v>
      </c>
      <c r="Q319" s="63">
        <v>540631.34</v>
      </c>
      <c r="R319" s="64">
        <v>0</v>
      </c>
      <c r="S319" s="65">
        <v>594694.47</v>
      </c>
      <c r="T319" s="63">
        <v>432329.69</v>
      </c>
      <c r="U319" s="64">
        <v>0</v>
      </c>
      <c r="V319" s="66">
        <v>475562.66</v>
      </c>
      <c r="W319" s="63">
        <v>677166.24</v>
      </c>
      <c r="X319" s="64">
        <v>0</v>
      </c>
      <c r="Y319" s="66">
        <v>744882.87</v>
      </c>
      <c r="Z319" s="63">
        <v>722841.86</v>
      </c>
      <c r="AA319" s="67">
        <v>26798.080000000002</v>
      </c>
      <c r="AB319" s="64">
        <v>0</v>
      </c>
      <c r="AC319" s="66">
        <v>994714.46</v>
      </c>
      <c r="AD319" s="63">
        <v>686551.7</v>
      </c>
      <c r="AE319" s="67">
        <v>24891.119999999999</v>
      </c>
      <c r="AF319" s="64">
        <v>0</v>
      </c>
      <c r="AG319" s="66">
        <v>969156.53</v>
      </c>
      <c r="AH319" s="63">
        <v>771158.64</v>
      </c>
      <c r="AI319" s="67">
        <v>37338.71</v>
      </c>
      <c r="AJ319" s="63">
        <v>0</v>
      </c>
      <c r="AK319" s="66">
        <v>1079847.75</v>
      </c>
      <c r="AL319" s="63">
        <v>931665.13</v>
      </c>
      <c r="AM319" s="67">
        <v>43923.97</v>
      </c>
      <c r="AN319" s="63">
        <v>0</v>
      </c>
      <c r="AO319" s="66">
        <v>1253759.95</v>
      </c>
      <c r="AP319" s="63">
        <v>1275092.55</v>
      </c>
      <c r="AQ319" s="67">
        <v>40432.85</v>
      </c>
      <c r="AR319" s="63">
        <v>0</v>
      </c>
      <c r="AS319" s="66">
        <f t="shared" si="71"/>
        <v>1690768.442</v>
      </c>
      <c r="AT319" s="68"/>
      <c r="AU319" s="69"/>
      <c r="AV319" s="63">
        <v>1046</v>
      </c>
      <c r="AW319" s="63">
        <v>1102</v>
      </c>
      <c r="AX319" s="63">
        <v>1245</v>
      </c>
      <c r="AY319" s="63">
        <v>1266</v>
      </c>
      <c r="AZ319" s="63">
        <v>1519</v>
      </c>
      <c r="BA319" s="63">
        <v>1519</v>
      </c>
      <c r="BB319" s="63"/>
      <c r="BC319" s="63"/>
      <c r="BD319" s="70">
        <f t="shared" si="74"/>
        <v>1197649.43</v>
      </c>
      <c r="BE319" s="71">
        <f t="shared" si="72"/>
        <v>349.17</v>
      </c>
      <c r="BF319" s="72">
        <f t="shared" ref="BF319:BF320" si="90">+$BJ$600</f>
        <v>520.02</v>
      </c>
      <c r="BG319" s="65">
        <f t="shared" si="73"/>
        <v>586015.49999999988</v>
      </c>
      <c r="BH319" s="73">
        <f t="shared" si="76"/>
        <v>1.4719096051966139E-3</v>
      </c>
      <c r="BI319" s="74">
        <f t="shared" si="77"/>
        <v>1.47190960519661E-3</v>
      </c>
    </row>
    <row r="320" spans="1:61" ht="15.75" customHeight="1" x14ac:dyDescent="0.25">
      <c r="A320" s="59">
        <v>1</v>
      </c>
      <c r="B320" s="60">
        <v>350</v>
      </c>
      <c r="C320" s="60">
        <v>17</v>
      </c>
      <c r="D320" s="61" t="s">
        <v>85</v>
      </c>
      <c r="E320" s="61" t="s">
        <v>397</v>
      </c>
      <c r="F320" s="62">
        <v>1538</v>
      </c>
      <c r="G320" s="63">
        <v>10</v>
      </c>
      <c r="H320" s="63">
        <v>377104.95</v>
      </c>
      <c r="I320" s="64">
        <v>0</v>
      </c>
      <c r="J320" s="65">
        <v>414815.44</v>
      </c>
      <c r="K320" s="63">
        <v>444188.33</v>
      </c>
      <c r="L320" s="64">
        <v>0</v>
      </c>
      <c r="M320" s="65">
        <v>488607.17</v>
      </c>
      <c r="N320" s="63">
        <v>377858.21</v>
      </c>
      <c r="O320" s="64">
        <v>0</v>
      </c>
      <c r="P320" s="65">
        <v>415644.03</v>
      </c>
      <c r="Q320" s="63">
        <v>434694.08</v>
      </c>
      <c r="R320" s="64">
        <v>0</v>
      </c>
      <c r="S320" s="65">
        <v>478163.48</v>
      </c>
      <c r="T320" s="63">
        <v>388126.92</v>
      </c>
      <c r="U320" s="64">
        <v>0</v>
      </c>
      <c r="V320" s="66">
        <v>426939.62</v>
      </c>
      <c r="W320" s="63">
        <v>433052.27</v>
      </c>
      <c r="X320" s="64">
        <v>0</v>
      </c>
      <c r="Y320" s="66">
        <v>476357.5</v>
      </c>
      <c r="Z320" s="63">
        <v>483900.3</v>
      </c>
      <c r="AA320" s="67">
        <v>41928.019999999997</v>
      </c>
      <c r="AB320" s="64">
        <v>0</v>
      </c>
      <c r="AC320" s="66">
        <v>747646.72</v>
      </c>
      <c r="AD320" s="63">
        <v>572985.30000000005</v>
      </c>
      <c r="AE320" s="67">
        <v>33638.07</v>
      </c>
      <c r="AF320" s="64">
        <v>0</v>
      </c>
      <c r="AG320" s="66">
        <v>844247.52</v>
      </c>
      <c r="AH320" s="63">
        <v>432482.71</v>
      </c>
      <c r="AI320" s="67">
        <v>57236.35</v>
      </c>
      <c r="AJ320" s="63">
        <v>0</v>
      </c>
      <c r="AK320" s="66">
        <v>716513.78</v>
      </c>
      <c r="AL320" s="63">
        <v>594726.06999999995</v>
      </c>
      <c r="AM320" s="67">
        <v>56658.18</v>
      </c>
      <c r="AN320" s="63">
        <v>0</v>
      </c>
      <c r="AO320" s="66">
        <v>904815.15</v>
      </c>
      <c r="AP320" s="63">
        <v>999000.16</v>
      </c>
      <c r="AQ320" s="67">
        <v>54727.51</v>
      </c>
      <c r="AR320" s="63">
        <v>0</v>
      </c>
      <c r="AS320" s="66">
        <f t="shared" si="71"/>
        <v>1351633.767</v>
      </c>
      <c r="AT320" s="68"/>
      <c r="AU320" s="69"/>
      <c r="AV320" s="63">
        <v>1194</v>
      </c>
      <c r="AW320" s="63">
        <v>1146</v>
      </c>
      <c r="AX320" s="63">
        <v>1387</v>
      </c>
      <c r="AY320" s="63">
        <v>1429</v>
      </c>
      <c r="AZ320" s="63">
        <v>1429</v>
      </c>
      <c r="BA320" s="63">
        <v>1429</v>
      </c>
      <c r="BB320" s="63"/>
      <c r="BC320" s="63"/>
      <c r="BD320" s="70">
        <f t="shared" si="74"/>
        <v>912971.39</v>
      </c>
      <c r="BE320" s="71">
        <f t="shared" si="72"/>
        <v>593.61</v>
      </c>
      <c r="BF320" s="72">
        <f t="shared" si="90"/>
        <v>520.02</v>
      </c>
      <c r="BG320" s="65">
        <f t="shared" si="73"/>
        <v>0</v>
      </c>
      <c r="BH320" s="73">
        <f t="shared" si="76"/>
        <v>0</v>
      </c>
      <c r="BI320" s="74">
        <f t="shared" si="77"/>
        <v>0</v>
      </c>
    </row>
    <row r="321" spans="1:61" ht="15.75" customHeight="1" x14ac:dyDescent="0.25">
      <c r="A321" s="59">
        <v>1</v>
      </c>
      <c r="B321" s="60">
        <v>351</v>
      </c>
      <c r="C321" s="60">
        <v>11</v>
      </c>
      <c r="D321" s="61" t="s">
        <v>89</v>
      </c>
      <c r="E321" s="61" t="s">
        <v>398</v>
      </c>
      <c r="F321" s="62">
        <v>22294</v>
      </c>
      <c r="G321" s="63">
        <v>12</v>
      </c>
      <c r="H321" s="63">
        <v>7173019.46</v>
      </c>
      <c r="I321" s="64">
        <v>645570.17000000004</v>
      </c>
      <c r="J321" s="65">
        <v>7310743.2000000002</v>
      </c>
      <c r="K321" s="63">
        <v>6983701.3799999999</v>
      </c>
      <c r="L321" s="64">
        <v>628531.57999999996</v>
      </c>
      <c r="M321" s="65">
        <v>7117790.1799999997</v>
      </c>
      <c r="N321" s="63">
        <v>5973483.6600000001</v>
      </c>
      <c r="O321" s="64">
        <v>537613.47</v>
      </c>
      <c r="P321" s="65">
        <v>6088174.6200000001</v>
      </c>
      <c r="Q321" s="63">
        <v>6451314.6600000001</v>
      </c>
      <c r="R321" s="64">
        <v>584554.81999999995</v>
      </c>
      <c r="S321" s="65">
        <v>6570771.0199999996</v>
      </c>
      <c r="T321" s="63">
        <v>5746090.4699999997</v>
      </c>
      <c r="U321" s="64">
        <v>522132.7</v>
      </c>
      <c r="V321" s="66">
        <v>5850832.7000000002</v>
      </c>
      <c r="W321" s="63">
        <v>6749288.8099999996</v>
      </c>
      <c r="X321" s="64">
        <v>613571.52</v>
      </c>
      <c r="Y321" s="66">
        <v>6872003.3600000003</v>
      </c>
      <c r="Z321" s="63">
        <v>7531313.5099999998</v>
      </c>
      <c r="AA321" s="67">
        <v>12334.86</v>
      </c>
      <c r="AB321" s="64">
        <v>684664.65</v>
      </c>
      <c r="AC321" s="66">
        <v>7660674.9699999997</v>
      </c>
      <c r="AD321" s="63">
        <v>7540259.8099999996</v>
      </c>
      <c r="AE321" s="67">
        <v>4609.72</v>
      </c>
      <c r="AF321" s="64">
        <v>570923.36</v>
      </c>
      <c r="AG321" s="66">
        <v>7808075.0599999996</v>
      </c>
      <c r="AH321" s="63">
        <v>6764835.7300000004</v>
      </c>
      <c r="AI321" s="67">
        <v>1285.4000000000001</v>
      </c>
      <c r="AJ321" s="63">
        <v>442561.09</v>
      </c>
      <c r="AK321" s="66">
        <v>7093332.3600000003</v>
      </c>
      <c r="AL321" s="63">
        <v>8975058.9600000009</v>
      </c>
      <c r="AM321" s="67">
        <v>1894.97</v>
      </c>
      <c r="AN321" s="63">
        <v>587155.69999999995</v>
      </c>
      <c r="AO321" s="66">
        <v>9406599.6400000006</v>
      </c>
      <c r="AP321" s="63">
        <v>10397797.460000001</v>
      </c>
      <c r="AQ321" s="67">
        <v>1541.1</v>
      </c>
      <c r="AR321" s="63">
        <v>680232.49621200003</v>
      </c>
      <c r="AS321" s="66">
        <f t="shared" si="71"/>
        <v>10918290.772242561</v>
      </c>
      <c r="AT321" s="68"/>
      <c r="AU321" s="69"/>
      <c r="AV321" s="63">
        <v>28</v>
      </c>
      <c r="AW321" s="63">
        <v>34</v>
      </c>
      <c r="AX321" s="63">
        <v>62</v>
      </c>
      <c r="AY321" s="63">
        <v>64</v>
      </c>
      <c r="AZ321" s="63">
        <v>163</v>
      </c>
      <c r="BA321" s="63">
        <v>167</v>
      </c>
      <c r="BB321" s="63"/>
      <c r="BC321" s="63"/>
      <c r="BD321" s="70">
        <f t="shared" si="74"/>
        <v>8577394.5600000005</v>
      </c>
      <c r="BE321" s="71">
        <f t="shared" si="72"/>
        <v>384.74</v>
      </c>
      <c r="BF321" s="72">
        <f t="shared" ref="BF321:BF322" si="91">+$BJ$601</f>
        <v>508.08</v>
      </c>
      <c r="BG321" s="65">
        <f t="shared" si="73"/>
        <v>2749741.9599999995</v>
      </c>
      <c r="BH321" s="73">
        <f t="shared" si="76"/>
        <v>6.9065947961037943E-3</v>
      </c>
      <c r="BI321" s="74">
        <f t="shared" si="77"/>
        <v>6.9065947961037899E-3</v>
      </c>
    </row>
    <row r="322" spans="1:61" ht="15.75" customHeight="1" x14ac:dyDescent="0.25">
      <c r="A322" s="59">
        <v>1</v>
      </c>
      <c r="B322" s="60">
        <v>352</v>
      </c>
      <c r="C322" s="60">
        <v>2</v>
      </c>
      <c r="D322" s="61" t="s">
        <v>89</v>
      </c>
      <c r="E322" s="61" t="s">
        <v>399</v>
      </c>
      <c r="F322" s="62">
        <v>5927</v>
      </c>
      <c r="G322" s="63">
        <v>12</v>
      </c>
      <c r="H322" s="63">
        <v>1664042.74</v>
      </c>
      <c r="I322" s="64">
        <v>149763.82999999999</v>
      </c>
      <c r="J322" s="65">
        <v>1695992.38</v>
      </c>
      <c r="K322" s="63">
        <v>1734975.06</v>
      </c>
      <c r="L322" s="64">
        <v>156147.73000000001</v>
      </c>
      <c r="M322" s="65">
        <v>1768286.61</v>
      </c>
      <c r="N322" s="63">
        <v>1515013.82</v>
      </c>
      <c r="O322" s="64">
        <v>136351.31</v>
      </c>
      <c r="P322" s="65">
        <v>1544102.01</v>
      </c>
      <c r="Q322" s="63">
        <v>1628263.14</v>
      </c>
      <c r="R322" s="64">
        <v>147079.28</v>
      </c>
      <c r="S322" s="65">
        <v>1658925.93</v>
      </c>
      <c r="T322" s="63">
        <v>1604046.64</v>
      </c>
      <c r="U322" s="64">
        <v>144935</v>
      </c>
      <c r="V322" s="66">
        <v>1634205.04</v>
      </c>
      <c r="W322" s="63">
        <v>2036672.94</v>
      </c>
      <c r="X322" s="64">
        <v>185151.77</v>
      </c>
      <c r="Y322" s="66">
        <v>2073703.71</v>
      </c>
      <c r="Z322" s="63">
        <v>2294063.15</v>
      </c>
      <c r="AA322" s="67">
        <v>1993.21</v>
      </c>
      <c r="AB322" s="64">
        <v>208550.83</v>
      </c>
      <c r="AC322" s="66">
        <v>2335773.81</v>
      </c>
      <c r="AD322" s="63">
        <v>2305547.48</v>
      </c>
      <c r="AE322" s="67">
        <v>404.45</v>
      </c>
      <c r="AF322" s="64">
        <v>212605.26</v>
      </c>
      <c r="AG322" s="66">
        <v>2344534.19</v>
      </c>
      <c r="AH322" s="63">
        <v>2026275.31</v>
      </c>
      <c r="AI322" s="67">
        <v>381.8</v>
      </c>
      <c r="AJ322" s="63">
        <v>183776.45</v>
      </c>
      <c r="AK322" s="66">
        <v>2067184.65</v>
      </c>
      <c r="AL322" s="63">
        <v>2440714.3199999998</v>
      </c>
      <c r="AM322" s="67">
        <v>393.87</v>
      </c>
      <c r="AN322" s="63">
        <v>221882.7</v>
      </c>
      <c r="AO322" s="66">
        <v>2489555.7000000002</v>
      </c>
      <c r="AP322" s="63">
        <v>3003337.35</v>
      </c>
      <c r="AQ322" s="67">
        <v>542.88</v>
      </c>
      <c r="AR322" s="63">
        <v>270146.18750100001</v>
      </c>
      <c r="AS322" s="66">
        <f t="shared" si="71"/>
        <v>3067701.103598881</v>
      </c>
      <c r="AT322" s="68"/>
      <c r="AU322" s="69"/>
      <c r="AV322" s="63">
        <v>0</v>
      </c>
      <c r="AW322" s="63">
        <v>4</v>
      </c>
      <c r="AX322" s="63">
        <v>18</v>
      </c>
      <c r="AY322" s="63">
        <v>22</v>
      </c>
      <c r="AZ322" s="63">
        <v>32</v>
      </c>
      <c r="BA322" s="63">
        <v>32</v>
      </c>
      <c r="BB322" s="63"/>
      <c r="BC322" s="63"/>
      <c r="BD322" s="70">
        <f t="shared" si="74"/>
        <v>2460949.89</v>
      </c>
      <c r="BE322" s="71">
        <f t="shared" si="72"/>
        <v>415.21</v>
      </c>
      <c r="BF322" s="72">
        <f t="shared" si="91"/>
        <v>508.08</v>
      </c>
      <c r="BG322" s="65">
        <f t="shared" si="73"/>
        <v>550440.49</v>
      </c>
      <c r="BH322" s="73">
        <f t="shared" si="76"/>
        <v>1.3825549739215615E-3</v>
      </c>
      <c r="BI322" s="74">
        <f t="shared" si="77"/>
        <v>1.38255497392156E-3</v>
      </c>
    </row>
    <row r="323" spans="1:61" ht="15.75" customHeight="1" x14ac:dyDescent="0.25">
      <c r="A323" s="59">
        <v>1</v>
      </c>
      <c r="B323" s="60">
        <v>354</v>
      </c>
      <c r="C323" s="60">
        <v>13</v>
      </c>
      <c r="D323" s="61" t="s">
        <v>85</v>
      </c>
      <c r="E323" s="61" t="s">
        <v>400</v>
      </c>
      <c r="F323" s="62">
        <v>3556</v>
      </c>
      <c r="G323" s="63">
        <v>10</v>
      </c>
      <c r="H323" s="63">
        <v>995229.03</v>
      </c>
      <c r="I323" s="64">
        <v>0</v>
      </c>
      <c r="J323" s="65">
        <v>1094751.93</v>
      </c>
      <c r="K323" s="63">
        <v>1048448.62</v>
      </c>
      <c r="L323" s="64">
        <v>0</v>
      </c>
      <c r="M323" s="65">
        <v>1153293.48</v>
      </c>
      <c r="N323" s="63">
        <v>856552.03</v>
      </c>
      <c r="O323" s="64">
        <v>0</v>
      </c>
      <c r="P323" s="65">
        <v>942207.23</v>
      </c>
      <c r="Q323" s="63">
        <v>1054318.26</v>
      </c>
      <c r="R323" s="64">
        <v>0</v>
      </c>
      <c r="S323" s="65">
        <v>1159750.0900000001</v>
      </c>
      <c r="T323" s="63">
        <v>928397.83</v>
      </c>
      <c r="U323" s="64">
        <v>0</v>
      </c>
      <c r="V323" s="66">
        <v>1021237.61</v>
      </c>
      <c r="W323" s="63">
        <v>1116503.18</v>
      </c>
      <c r="X323" s="64">
        <v>0</v>
      </c>
      <c r="Y323" s="66">
        <v>1228153.5</v>
      </c>
      <c r="Z323" s="63">
        <v>1319081.96</v>
      </c>
      <c r="AA323" s="67">
        <v>77631.55</v>
      </c>
      <c r="AB323" s="64">
        <v>0</v>
      </c>
      <c r="AC323" s="66">
        <v>1869935.48</v>
      </c>
      <c r="AD323" s="63">
        <v>1266297.93</v>
      </c>
      <c r="AE323" s="67">
        <v>57840.49</v>
      </c>
      <c r="AF323" s="64">
        <v>0</v>
      </c>
      <c r="AG323" s="66">
        <v>1828387.39</v>
      </c>
      <c r="AH323" s="63">
        <v>1133076.22</v>
      </c>
      <c r="AI323" s="67">
        <v>89159.92</v>
      </c>
      <c r="AJ323" s="63">
        <v>0</v>
      </c>
      <c r="AK323" s="66">
        <v>1694913.54</v>
      </c>
      <c r="AL323" s="63">
        <v>1541019.22</v>
      </c>
      <c r="AM323" s="67">
        <v>96216.73</v>
      </c>
      <c r="AN323" s="63">
        <v>0</v>
      </c>
      <c r="AO323" s="66">
        <v>2115522.0299999998</v>
      </c>
      <c r="AP323" s="63">
        <v>1910009.41</v>
      </c>
      <c r="AQ323" s="67">
        <v>118584.12</v>
      </c>
      <c r="AR323" s="63">
        <v>0</v>
      </c>
      <c r="AS323" s="66">
        <f t="shared" si="71"/>
        <v>2519789.7230000002</v>
      </c>
      <c r="AT323" s="68"/>
      <c r="AU323" s="69"/>
      <c r="AV323" s="63">
        <v>2303</v>
      </c>
      <c r="AW323" s="63">
        <v>2279</v>
      </c>
      <c r="AX323" s="63">
        <v>2496</v>
      </c>
      <c r="AY323" s="63">
        <v>2403</v>
      </c>
      <c r="AZ323" s="63">
        <v>2508</v>
      </c>
      <c r="BA323" s="63">
        <v>2446</v>
      </c>
      <c r="BB323" s="63"/>
      <c r="BC323" s="63"/>
      <c r="BD323" s="70">
        <f t="shared" si="74"/>
        <v>2005709.63</v>
      </c>
      <c r="BE323" s="71">
        <f t="shared" si="72"/>
        <v>564.04</v>
      </c>
      <c r="BF323" s="72">
        <f>+$BJ$600</f>
        <v>520.02</v>
      </c>
      <c r="BG323" s="65">
        <f t="shared" si="73"/>
        <v>0</v>
      </c>
      <c r="BH323" s="73">
        <f t="shared" si="76"/>
        <v>0</v>
      </c>
      <c r="BI323" s="74">
        <f t="shared" si="77"/>
        <v>0</v>
      </c>
    </row>
    <row r="324" spans="1:61" ht="15.75" customHeight="1" x14ac:dyDescent="0.25">
      <c r="A324" s="59">
        <v>1</v>
      </c>
      <c r="B324" s="60">
        <v>355</v>
      </c>
      <c r="C324" s="60">
        <v>20</v>
      </c>
      <c r="D324" s="61" t="s">
        <v>89</v>
      </c>
      <c r="E324" s="61" t="s">
        <v>401</v>
      </c>
      <c r="F324" s="62">
        <v>7027</v>
      </c>
      <c r="G324" s="63">
        <v>12</v>
      </c>
      <c r="H324" s="63">
        <v>1506590.82</v>
      </c>
      <c r="I324" s="64">
        <v>0</v>
      </c>
      <c r="J324" s="65">
        <v>1687381.72</v>
      </c>
      <c r="K324" s="63">
        <v>1649506.42</v>
      </c>
      <c r="L324" s="64">
        <v>0</v>
      </c>
      <c r="M324" s="65">
        <v>1847447.19</v>
      </c>
      <c r="N324" s="63">
        <v>1403629.75</v>
      </c>
      <c r="O324" s="64">
        <v>0</v>
      </c>
      <c r="P324" s="65">
        <v>1572065.32</v>
      </c>
      <c r="Q324" s="63">
        <v>1658842.5</v>
      </c>
      <c r="R324" s="64">
        <v>0</v>
      </c>
      <c r="S324" s="65">
        <v>1857903.6</v>
      </c>
      <c r="T324" s="63">
        <v>1580751.09</v>
      </c>
      <c r="U324" s="64">
        <v>0</v>
      </c>
      <c r="V324" s="66">
        <v>1770441.22</v>
      </c>
      <c r="W324" s="63">
        <v>1935762.73</v>
      </c>
      <c r="X324" s="64">
        <v>0</v>
      </c>
      <c r="Y324" s="66">
        <v>2168054.2599999998</v>
      </c>
      <c r="Z324" s="63">
        <v>2322605.46</v>
      </c>
      <c r="AA324" s="67">
        <v>4025.82</v>
      </c>
      <c r="AB324" s="64">
        <v>0</v>
      </c>
      <c r="AC324" s="66">
        <v>2597255.14</v>
      </c>
      <c r="AD324" s="63">
        <v>2451413.25</v>
      </c>
      <c r="AE324" s="67">
        <v>1041.3699999999999</v>
      </c>
      <c r="AF324" s="64">
        <v>0</v>
      </c>
      <c r="AG324" s="66">
        <v>2745582.84</v>
      </c>
      <c r="AH324" s="63">
        <v>2332036.71</v>
      </c>
      <c r="AI324" s="67">
        <v>848.62</v>
      </c>
      <c r="AJ324" s="63">
        <v>0</v>
      </c>
      <c r="AK324" s="66">
        <v>2612268.5</v>
      </c>
      <c r="AL324" s="63">
        <v>2684862.96</v>
      </c>
      <c r="AM324" s="67">
        <v>631.42999999999995</v>
      </c>
      <c r="AN324" s="63">
        <v>0</v>
      </c>
      <c r="AO324" s="66">
        <v>3007677.16</v>
      </c>
      <c r="AP324" s="63">
        <v>3999353.44</v>
      </c>
      <c r="AQ324" s="67">
        <v>770.07</v>
      </c>
      <c r="AR324" s="63">
        <v>0</v>
      </c>
      <c r="AS324" s="66">
        <f t="shared" si="71"/>
        <v>4481534.9488000004</v>
      </c>
      <c r="AT324" s="68"/>
      <c r="AU324" s="69"/>
      <c r="AV324" s="63">
        <v>2</v>
      </c>
      <c r="AW324" s="63">
        <v>0</v>
      </c>
      <c r="AX324" s="63">
        <v>6</v>
      </c>
      <c r="AY324" s="63">
        <v>6</v>
      </c>
      <c r="AZ324" s="63">
        <v>14</v>
      </c>
      <c r="BA324" s="63">
        <v>14</v>
      </c>
      <c r="BB324" s="63"/>
      <c r="BC324" s="63"/>
      <c r="BD324" s="70">
        <f t="shared" si="74"/>
        <v>3088863.72</v>
      </c>
      <c r="BE324" s="71">
        <f t="shared" si="72"/>
        <v>439.57</v>
      </c>
      <c r="BF324" s="72">
        <f>+$BJ$601</f>
        <v>508.08</v>
      </c>
      <c r="BG324" s="65">
        <f t="shared" si="73"/>
        <v>481419.76999999996</v>
      </c>
      <c r="BH324" s="73">
        <f t="shared" si="76"/>
        <v>1.2091939267724911E-3</v>
      </c>
      <c r="BI324" s="74">
        <f t="shared" si="77"/>
        <v>1.20919392677249E-3</v>
      </c>
    </row>
    <row r="325" spans="1:61" ht="15.75" customHeight="1" x14ac:dyDescent="0.25">
      <c r="A325" s="59">
        <v>1</v>
      </c>
      <c r="B325" s="60">
        <v>356</v>
      </c>
      <c r="C325" s="60">
        <v>1</v>
      </c>
      <c r="D325" s="61" t="s">
        <v>85</v>
      </c>
      <c r="E325" s="61" t="s">
        <v>402</v>
      </c>
      <c r="F325" s="62">
        <v>1129</v>
      </c>
      <c r="G325" s="63">
        <v>10</v>
      </c>
      <c r="H325" s="63">
        <v>136631.91</v>
      </c>
      <c r="I325" s="64">
        <v>3939.78</v>
      </c>
      <c r="J325" s="65">
        <v>145961.32999999999</v>
      </c>
      <c r="K325" s="63">
        <v>108743.95</v>
      </c>
      <c r="L325" s="64">
        <v>3135.64</v>
      </c>
      <c r="M325" s="65">
        <v>116169.15</v>
      </c>
      <c r="N325" s="63">
        <v>74761.52</v>
      </c>
      <c r="O325" s="64">
        <v>3524.46</v>
      </c>
      <c r="P325" s="65">
        <v>78360.77</v>
      </c>
      <c r="Q325" s="63">
        <v>112121.71</v>
      </c>
      <c r="R325" s="64">
        <v>5338.83</v>
      </c>
      <c r="S325" s="65">
        <v>117461.17</v>
      </c>
      <c r="T325" s="63">
        <v>91374.66</v>
      </c>
      <c r="U325" s="64">
        <v>4364.47</v>
      </c>
      <c r="V325" s="66">
        <v>95711.21</v>
      </c>
      <c r="W325" s="63">
        <v>150384.35</v>
      </c>
      <c r="X325" s="64">
        <v>7161.18</v>
      </c>
      <c r="Y325" s="66">
        <v>157545.48000000001</v>
      </c>
      <c r="Z325" s="63">
        <v>168971.04</v>
      </c>
      <c r="AA325" s="67">
        <v>1045.19</v>
      </c>
      <c r="AB325" s="64">
        <v>8046.26</v>
      </c>
      <c r="AC325" s="66">
        <v>177017.26</v>
      </c>
      <c r="AD325" s="63">
        <v>175066.74</v>
      </c>
      <c r="AE325" s="67">
        <v>63.04</v>
      </c>
      <c r="AF325" s="64">
        <v>8151.05</v>
      </c>
      <c r="AG325" s="66">
        <v>183607.26</v>
      </c>
      <c r="AH325" s="63">
        <v>133902.85</v>
      </c>
      <c r="AI325" s="67">
        <v>1.59</v>
      </c>
      <c r="AJ325" s="63">
        <v>6389.16</v>
      </c>
      <c r="AK325" s="66">
        <v>140265.06</v>
      </c>
      <c r="AL325" s="63">
        <v>233137.7</v>
      </c>
      <c r="AM325" s="67">
        <v>0</v>
      </c>
      <c r="AN325" s="63">
        <v>11354.78</v>
      </c>
      <c r="AO325" s="66">
        <v>243961.21</v>
      </c>
      <c r="AP325" s="63">
        <v>316791.93</v>
      </c>
      <c r="AQ325" s="67">
        <v>104.52</v>
      </c>
      <c r="AR325" s="63">
        <v>14515.005408999999</v>
      </c>
      <c r="AS325" s="66">
        <f t="shared" si="71"/>
        <v>332827.62105010002</v>
      </c>
      <c r="AT325" s="68"/>
      <c r="AU325" s="69"/>
      <c r="AV325" s="63">
        <v>0</v>
      </c>
      <c r="AW325" s="63">
        <v>0</v>
      </c>
      <c r="AX325" s="63">
        <v>0</v>
      </c>
      <c r="AY325" s="63">
        <v>0</v>
      </c>
      <c r="AZ325" s="63">
        <v>2</v>
      </c>
      <c r="BA325" s="63">
        <v>2</v>
      </c>
      <c r="BB325" s="63"/>
      <c r="BC325" s="63"/>
      <c r="BD325" s="70">
        <f t="shared" si="74"/>
        <v>215535.68</v>
      </c>
      <c r="BE325" s="71">
        <f t="shared" si="72"/>
        <v>190.91</v>
      </c>
      <c r="BF325" s="72">
        <f t="shared" ref="BF325:BF327" si="92">+$BJ$600</f>
        <v>520.02</v>
      </c>
      <c r="BG325" s="65">
        <f t="shared" si="73"/>
        <v>371565.19</v>
      </c>
      <c r="BH325" s="73">
        <f t="shared" si="76"/>
        <v>9.3326946491638005E-4</v>
      </c>
      <c r="BI325" s="74">
        <f t="shared" si="77"/>
        <v>9.3326946491638005E-4</v>
      </c>
    </row>
    <row r="326" spans="1:61" ht="15.75" customHeight="1" x14ac:dyDescent="0.25">
      <c r="A326" s="59">
        <v>1</v>
      </c>
      <c r="B326" s="60">
        <v>357</v>
      </c>
      <c r="C326" s="60">
        <v>15</v>
      </c>
      <c r="D326" s="61" t="s">
        <v>85</v>
      </c>
      <c r="E326" s="61" t="s">
        <v>403</v>
      </c>
      <c r="F326" s="62">
        <v>2627</v>
      </c>
      <c r="G326" s="63">
        <v>10</v>
      </c>
      <c r="H326" s="63">
        <v>801229.89</v>
      </c>
      <c r="I326" s="64">
        <v>72110.81</v>
      </c>
      <c r="J326" s="65">
        <v>802030.99</v>
      </c>
      <c r="K326" s="63">
        <v>977854.87</v>
      </c>
      <c r="L326" s="64">
        <v>88007.06</v>
      </c>
      <c r="M326" s="65">
        <v>978832.59</v>
      </c>
      <c r="N326" s="63">
        <v>782122.87</v>
      </c>
      <c r="O326" s="64">
        <v>70391.070000000007</v>
      </c>
      <c r="P326" s="65">
        <v>782904.98</v>
      </c>
      <c r="Q326" s="63">
        <v>871046.51</v>
      </c>
      <c r="R326" s="64">
        <v>79753.259999999995</v>
      </c>
      <c r="S326" s="65">
        <v>870422.58</v>
      </c>
      <c r="T326" s="63">
        <v>746920.99</v>
      </c>
      <c r="U326" s="64">
        <v>68876.149999999994</v>
      </c>
      <c r="V326" s="66">
        <v>745849.33</v>
      </c>
      <c r="W326" s="63">
        <v>856694.1</v>
      </c>
      <c r="X326" s="64">
        <v>77881.33</v>
      </c>
      <c r="Y326" s="66">
        <v>856694.04</v>
      </c>
      <c r="Z326" s="63">
        <v>885230.27</v>
      </c>
      <c r="AA326" s="67">
        <v>152961.31</v>
      </c>
      <c r="AB326" s="64">
        <v>80475.53</v>
      </c>
      <c r="AC326" s="66">
        <v>1812592.92</v>
      </c>
      <c r="AD326" s="63">
        <v>707349.02</v>
      </c>
      <c r="AE326" s="67">
        <v>151784.53</v>
      </c>
      <c r="AF326" s="64">
        <v>63068.72</v>
      </c>
      <c r="AG326" s="66">
        <v>1626415.86</v>
      </c>
      <c r="AH326" s="63">
        <v>803236.43</v>
      </c>
      <c r="AI326" s="67">
        <v>211121.3</v>
      </c>
      <c r="AJ326" s="63">
        <v>73042.460000000006</v>
      </c>
      <c r="AK326" s="66">
        <v>1758358</v>
      </c>
      <c r="AL326" s="63">
        <v>1137051.8899999999</v>
      </c>
      <c r="AM326" s="67">
        <v>227612.64</v>
      </c>
      <c r="AN326" s="63">
        <v>103373.44</v>
      </c>
      <c r="AO326" s="66">
        <v>2104271.4300000002</v>
      </c>
      <c r="AP326" s="63">
        <v>1461026.19</v>
      </c>
      <c r="AQ326" s="67">
        <v>223378.49</v>
      </c>
      <c r="AR326" s="63">
        <v>132821.06788300001</v>
      </c>
      <c r="AS326" s="66">
        <f t="shared" si="71"/>
        <v>2410764.7873287005</v>
      </c>
      <c r="AT326" s="68"/>
      <c r="AU326" s="69"/>
      <c r="AV326" s="63">
        <v>5003</v>
      </c>
      <c r="AW326" s="63">
        <v>4953</v>
      </c>
      <c r="AX326" s="63">
        <v>5422</v>
      </c>
      <c r="AY326" s="63">
        <v>5560</v>
      </c>
      <c r="AZ326" s="63">
        <v>5459</v>
      </c>
      <c r="BA326" s="63">
        <v>5459</v>
      </c>
      <c r="BB326" s="63"/>
      <c r="BC326" s="63"/>
      <c r="BD326" s="70">
        <f t="shared" si="74"/>
        <v>1942480.6</v>
      </c>
      <c r="BE326" s="71">
        <f t="shared" si="72"/>
        <v>739.43</v>
      </c>
      <c r="BF326" s="72">
        <f t="shared" si="92"/>
        <v>520.02</v>
      </c>
      <c r="BG326" s="65">
        <f t="shared" si="73"/>
        <v>0</v>
      </c>
      <c r="BH326" s="73">
        <f t="shared" si="76"/>
        <v>0</v>
      </c>
      <c r="BI326" s="74">
        <f t="shared" si="77"/>
        <v>0</v>
      </c>
    </row>
    <row r="327" spans="1:61" ht="15.75" customHeight="1" x14ac:dyDescent="0.25">
      <c r="A327" s="59">
        <v>1</v>
      </c>
      <c r="B327" s="60">
        <v>358</v>
      </c>
      <c r="C327" s="60">
        <v>17</v>
      </c>
      <c r="D327" s="61" t="s">
        <v>85</v>
      </c>
      <c r="E327" s="61" t="s">
        <v>404</v>
      </c>
      <c r="F327" s="62">
        <v>1926</v>
      </c>
      <c r="G327" s="63">
        <v>10</v>
      </c>
      <c r="H327" s="63">
        <v>345316.61</v>
      </c>
      <c r="I327" s="64">
        <v>16279.31</v>
      </c>
      <c r="J327" s="65">
        <v>361941.03</v>
      </c>
      <c r="K327" s="63">
        <v>455779.04</v>
      </c>
      <c r="L327" s="64">
        <v>21486.84</v>
      </c>
      <c r="M327" s="65">
        <v>477721.42</v>
      </c>
      <c r="N327" s="63">
        <v>338569.36</v>
      </c>
      <c r="O327" s="64">
        <v>15961.17</v>
      </c>
      <c r="P327" s="65">
        <v>354869</v>
      </c>
      <c r="Q327" s="63">
        <v>460864.39</v>
      </c>
      <c r="R327" s="64">
        <v>21885.98</v>
      </c>
      <c r="S327" s="65">
        <v>482876.25</v>
      </c>
      <c r="T327" s="63">
        <v>422928.54</v>
      </c>
      <c r="U327" s="64">
        <v>20151.27</v>
      </c>
      <c r="V327" s="66">
        <v>443055</v>
      </c>
      <c r="W327" s="63">
        <v>477909.72</v>
      </c>
      <c r="X327" s="64">
        <v>22757.599999999999</v>
      </c>
      <c r="Y327" s="66">
        <v>500667.33</v>
      </c>
      <c r="Z327" s="63">
        <v>444774.64</v>
      </c>
      <c r="AA327" s="67">
        <v>17320.79</v>
      </c>
      <c r="AB327" s="64">
        <v>21179.74</v>
      </c>
      <c r="AC327" s="66">
        <v>542382.30000000005</v>
      </c>
      <c r="AD327" s="63">
        <v>486941.03</v>
      </c>
      <c r="AE327" s="67">
        <v>11910.82</v>
      </c>
      <c r="AF327" s="64">
        <v>22704.57</v>
      </c>
      <c r="AG327" s="66">
        <v>593476.97</v>
      </c>
      <c r="AH327" s="63">
        <v>471457.58</v>
      </c>
      <c r="AI327" s="67">
        <v>16285.96</v>
      </c>
      <c r="AJ327" s="63">
        <v>22771.87</v>
      </c>
      <c r="AK327" s="66">
        <v>586450</v>
      </c>
      <c r="AL327" s="63">
        <v>620359.88</v>
      </c>
      <c r="AM327" s="67">
        <v>18593.57</v>
      </c>
      <c r="AN327" s="63">
        <v>29285.15</v>
      </c>
      <c r="AO327" s="66">
        <v>742729.48</v>
      </c>
      <c r="AP327" s="63">
        <v>789815.02</v>
      </c>
      <c r="AQ327" s="67">
        <v>18851.32</v>
      </c>
      <c r="AR327" s="63">
        <v>37558.992685999998</v>
      </c>
      <c r="AS327" s="66">
        <f t="shared" si="71"/>
        <v>927626.55404540023</v>
      </c>
      <c r="AT327" s="68"/>
      <c r="AU327" s="69"/>
      <c r="AV327" s="63">
        <v>436</v>
      </c>
      <c r="AW327" s="63">
        <v>438</v>
      </c>
      <c r="AX327" s="63">
        <v>506</v>
      </c>
      <c r="AY327" s="63">
        <v>516</v>
      </c>
      <c r="AZ327" s="63">
        <v>552</v>
      </c>
      <c r="BA327" s="63">
        <v>552</v>
      </c>
      <c r="BB327" s="63"/>
      <c r="BC327" s="63"/>
      <c r="BD327" s="70">
        <f t="shared" si="74"/>
        <v>678533.06</v>
      </c>
      <c r="BE327" s="71">
        <f t="shared" si="72"/>
        <v>352.3</v>
      </c>
      <c r="BF327" s="72">
        <f t="shared" si="92"/>
        <v>520.02</v>
      </c>
      <c r="BG327" s="65">
        <f t="shared" si="73"/>
        <v>323028.71999999997</v>
      </c>
      <c r="BH327" s="73">
        <f t="shared" si="76"/>
        <v>8.1135921442754939E-4</v>
      </c>
      <c r="BI327" s="74">
        <f t="shared" si="77"/>
        <v>8.1135921442754895E-4</v>
      </c>
    </row>
    <row r="328" spans="1:61" ht="15.75" customHeight="1" x14ac:dyDescent="0.25">
      <c r="A328" s="59">
        <v>1</v>
      </c>
      <c r="B328" s="60">
        <v>359</v>
      </c>
      <c r="C328" s="60">
        <v>18</v>
      </c>
      <c r="D328" s="61" t="s">
        <v>89</v>
      </c>
      <c r="E328" s="61" t="s">
        <v>405</v>
      </c>
      <c r="F328" s="62">
        <v>52220</v>
      </c>
      <c r="G328" s="63">
        <v>15</v>
      </c>
      <c r="H328" s="63">
        <v>26341912.109999999</v>
      </c>
      <c r="I328" s="64">
        <v>1819432.31</v>
      </c>
      <c r="J328" s="65">
        <v>28200851.760000002</v>
      </c>
      <c r="K328" s="63">
        <v>26867883.010000002</v>
      </c>
      <c r="L328" s="64">
        <v>1855761.05</v>
      </c>
      <c r="M328" s="65">
        <v>28763940.25</v>
      </c>
      <c r="N328" s="63">
        <v>24702815.030000001</v>
      </c>
      <c r="O328" s="64">
        <v>2620261.54</v>
      </c>
      <c r="P328" s="65">
        <v>25394936.510000002</v>
      </c>
      <c r="Q328" s="63">
        <v>25678280.030000001</v>
      </c>
      <c r="R328" s="64">
        <v>2734839.91</v>
      </c>
      <c r="S328" s="65">
        <v>26384956.140000001</v>
      </c>
      <c r="T328" s="63">
        <v>23788560.899999999</v>
      </c>
      <c r="U328" s="64">
        <v>2536904.15</v>
      </c>
      <c r="V328" s="66">
        <v>24439405.260000002</v>
      </c>
      <c r="W328" s="63">
        <v>27532639.82</v>
      </c>
      <c r="X328" s="64">
        <v>2949932.82</v>
      </c>
      <c r="Y328" s="66">
        <v>28270113.039999999</v>
      </c>
      <c r="Z328" s="63">
        <v>27786141.25</v>
      </c>
      <c r="AA328" s="67">
        <v>616095.56999999995</v>
      </c>
      <c r="AB328" s="64">
        <v>2977093.75</v>
      </c>
      <c r="AC328" s="66">
        <v>30438299.260000002</v>
      </c>
      <c r="AD328" s="63">
        <v>23463544.469999999</v>
      </c>
      <c r="AE328" s="67">
        <v>409324.84</v>
      </c>
      <c r="AF328" s="64">
        <v>2513957.27</v>
      </c>
      <c r="AG328" s="66">
        <v>26176348.510000002</v>
      </c>
      <c r="AH328" s="63">
        <v>22519541.850000001</v>
      </c>
      <c r="AI328" s="67">
        <v>555773.73</v>
      </c>
      <c r="AJ328" s="63">
        <v>2412805.81</v>
      </c>
      <c r="AK328" s="66">
        <v>25422139.41</v>
      </c>
      <c r="AL328" s="63">
        <v>29959312.629999999</v>
      </c>
      <c r="AM328" s="67">
        <v>605464.61</v>
      </c>
      <c r="AN328" s="63">
        <v>3209923.35</v>
      </c>
      <c r="AO328" s="66">
        <v>33086466.98</v>
      </c>
      <c r="AP328" s="63">
        <v>39346987.799999997</v>
      </c>
      <c r="AQ328" s="67">
        <v>671857.25</v>
      </c>
      <c r="AR328" s="63">
        <v>4215744.8720150003</v>
      </c>
      <c r="AS328" s="66">
        <f t="shared" si="71"/>
        <v>42827986.921682745</v>
      </c>
      <c r="AT328" s="68"/>
      <c r="AU328" s="69"/>
      <c r="AV328" s="63">
        <v>11428</v>
      </c>
      <c r="AW328" s="63">
        <v>11160</v>
      </c>
      <c r="AX328" s="63">
        <v>12835</v>
      </c>
      <c r="AY328" s="63">
        <v>13195</v>
      </c>
      <c r="AZ328" s="63">
        <v>13976</v>
      </c>
      <c r="BA328" s="63">
        <v>13958</v>
      </c>
      <c r="BB328" s="63"/>
      <c r="BC328" s="63"/>
      <c r="BD328" s="70">
        <f t="shared" si="74"/>
        <v>31590248.219999999</v>
      </c>
      <c r="BE328" s="71">
        <f t="shared" si="72"/>
        <v>604.95000000000005</v>
      </c>
      <c r="BF328" s="72">
        <f>+$BJ$601</f>
        <v>508.08</v>
      </c>
      <c r="BG328" s="65">
        <f t="shared" si="73"/>
        <v>0</v>
      </c>
      <c r="BH328" s="73">
        <f t="shared" si="76"/>
        <v>0</v>
      </c>
      <c r="BI328" s="74">
        <f t="shared" si="77"/>
        <v>0</v>
      </c>
    </row>
    <row r="329" spans="1:61" ht="15.75" customHeight="1" x14ac:dyDescent="0.25">
      <c r="A329" s="59">
        <v>1</v>
      </c>
      <c r="B329" s="60">
        <v>360</v>
      </c>
      <c r="C329" s="60">
        <v>8</v>
      </c>
      <c r="D329" s="61" t="s">
        <v>85</v>
      </c>
      <c r="E329" s="61" t="s">
        <v>406</v>
      </c>
      <c r="F329" s="62">
        <v>1900</v>
      </c>
      <c r="G329" s="63">
        <v>10</v>
      </c>
      <c r="H329" s="63">
        <v>841093.68</v>
      </c>
      <c r="I329" s="64">
        <v>0</v>
      </c>
      <c r="J329" s="65">
        <v>925203.05</v>
      </c>
      <c r="K329" s="63">
        <v>871099.16</v>
      </c>
      <c r="L329" s="64">
        <v>0</v>
      </c>
      <c r="M329" s="65">
        <v>958209.07</v>
      </c>
      <c r="N329" s="63">
        <v>754862.75</v>
      </c>
      <c r="O329" s="64">
        <v>0</v>
      </c>
      <c r="P329" s="65">
        <v>830349.02</v>
      </c>
      <c r="Q329" s="63">
        <v>873739.15</v>
      </c>
      <c r="R329" s="64">
        <v>0</v>
      </c>
      <c r="S329" s="65">
        <v>961113.06</v>
      </c>
      <c r="T329" s="63">
        <v>866872.98</v>
      </c>
      <c r="U329" s="64">
        <v>0</v>
      </c>
      <c r="V329" s="66">
        <v>953560.27</v>
      </c>
      <c r="W329" s="63">
        <v>977733.22</v>
      </c>
      <c r="X329" s="64">
        <v>0</v>
      </c>
      <c r="Y329" s="66">
        <v>1075506.54</v>
      </c>
      <c r="Z329" s="63">
        <v>1106395.02</v>
      </c>
      <c r="AA329" s="67">
        <v>76905.55</v>
      </c>
      <c r="AB329" s="64">
        <v>0</v>
      </c>
      <c r="AC329" s="66">
        <v>1684737.83</v>
      </c>
      <c r="AD329" s="63">
        <v>992019.78</v>
      </c>
      <c r="AE329" s="67">
        <v>65441.06</v>
      </c>
      <c r="AF329" s="64">
        <v>0</v>
      </c>
      <c r="AG329" s="66">
        <v>1559929.4</v>
      </c>
      <c r="AH329" s="63">
        <v>967908.89</v>
      </c>
      <c r="AI329" s="67">
        <v>91231.84</v>
      </c>
      <c r="AJ329" s="63">
        <v>0</v>
      </c>
      <c r="AK329" s="66">
        <v>1542923.29</v>
      </c>
      <c r="AL329" s="63">
        <v>1236709.28</v>
      </c>
      <c r="AM329" s="67">
        <v>102717.83</v>
      </c>
      <c r="AN329" s="63">
        <v>0</v>
      </c>
      <c r="AO329" s="66">
        <v>1802755.92</v>
      </c>
      <c r="AP329" s="63">
        <v>1594960.62</v>
      </c>
      <c r="AQ329" s="67">
        <v>108410.96</v>
      </c>
      <c r="AR329" s="63">
        <v>0</v>
      </c>
      <c r="AS329" s="66">
        <f t="shared" si="71"/>
        <v>2180922.7220000005</v>
      </c>
      <c r="AT329" s="68"/>
      <c r="AU329" s="69"/>
      <c r="AV329" s="63">
        <v>2522</v>
      </c>
      <c r="AW329" s="63">
        <v>2469</v>
      </c>
      <c r="AX329" s="63">
        <v>2642</v>
      </c>
      <c r="AY329" s="63">
        <v>2536</v>
      </c>
      <c r="AZ329" s="63">
        <v>2492</v>
      </c>
      <c r="BA329" s="63">
        <v>2482</v>
      </c>
      <c r="BB329" s="63"/>
      <c r="BC329" s="63"/>
      <c r="BD329" s="70">
        <f t="shared" si="74"/>
        <v>1754253.83</v>
      </c>
      <c r="BE329" s="71">
        <f t="shared" si="72"/>
        <v>923.29</v>
      </c>
      <c r="BF329" s="72">
        <f t="shared" ref="BF329:BF331" si="93">+$BJ$600</f>
        <v>520.02</v>
      </c>
      <c r="BG329" s="65">
        <f t="shared" si="73"/>
        <v>0</v>
      </c>
      <c r="BH329" s="73">
        <f t="shared" si="76"/>
        <v>0</v>
      </c>
      <c r="BI329" s="74">
        <f t="shared" si="77"/>
        <v>0</v>
      </c>
    </row>
    <row r="330" spans="1:61" ht="15.75" customHeight="1" x14ac:dyDescent="0.25">
      <c r="A330" s="59">
        <v>1</v>
      </c>
      <c r="B330" s="60">
        <v>361</v>
      </c>
      <c r="C330" s="60">
        <v>14</v>
      </c>
      <c r="D330" s="61" t="s">
        <v>85</v>
      </c>
      <c r="E330" s="61" t="s">
        <v>407</v>
      </c>
      <c r="F330" s="62">
        <v>1562</v>
      </c>
      <c r="G330" s="63">
        <v>10</v>
      </c>
      <c r="H330" s="63">
        <v>126359.25</v>
      </c>
      <c r="I330" s="64">
        <v>0</v>
      </c>
      <c r="J330" s="65">
        <v>138995.18</v>
      </c>
      <c r="K330" s="63">
        <v>136019.91</v>
      </c>
      <c r="L330" s="64">
        <v>0</v>
      </c>
      <c r="M330" s="65">
        <v>149621.9</v>
      </c>
      <c r="N330" s="63">
        <v>97020.08</v>
      </c>
      <c r="O330" s="64">
        <v>0</v>
      </c>
      <c r="P330" s="65">
        <v>106722.09</v>
      </c>
      <c r="Q330" s="63">
        <v>149919.25</v>
      </c>
      <c r="R330" s="64">
        <v>0</v>
      </c>
      <c r="S330" s="65">
        <v>164911.18</v>
      </c>
      <c r="T330" s="63">
        <v>130398.14</v>
      </c>
      <c r="U330" s="64">
        <v>0</v>
      </c>
      <c r="V330" s="66">
        <v>143437.95000000001</v>
      </c>
      <c r="W330" s="63">
        <v>201975.53</v>
      </c>
      <c r="X330" s="64">
        <v>0</v>
      </c>
      <c r="Y330" s="66">
        <v>222173.08</v>
      </c>
      <c r="Z330" s="63">
        <v>224052.35</v>
      </c>
      <c r="AA330" s="67">
        <v>654.99</v>
      </c>
      <c r="AB330" s="64">
        <v>0</v>
      </c>
      <c r="AC330" s="66">
        <v>246457.59</v>
      </c>
      <c r="AD330" s="63">
        <v>221065.34</v>
      </c>
      <c r="AE330" s="67">
        <v>338.74</v>
      </c>
      <c r="AF330" s="64">
        <v>0</v>
      </c>
      <c r="AG330" s="66">
        <v>243171.87</v>
      </c>
      <c r="AH330" s="63">
        <v>217475.43</v>
      </c>
      <c r="AI330" s="67">
        <v>0</v>
      </c>
      <c r="AJ330" s="63">
        <v>0</v>
      </c>
      <c r="AK330" s="66">
        <v>239222.97</v>
      </c>
      <c r="AL330" s="63">
        <v>302217.09999999998</v>
      </c>
      <c r="AM330" s="67">
        <v>0</v>
      </c>
      <c r="AN330" s="63">
        <v>0</v>
      </c>
      <c r="AO330" s="66">
        <v>332438.81</v>
      </c>
      <c r="AP330" s="63">
        <v>483214.31</v>
      </c>
      <c r="AQ330" s="67">
        <v>0</v>
      </c>
      <c r="AR330" s="63">
        <v>0</v>
      </c>
      <c r="AS330" s="66">
        <f t="shared" si="71"/>
        <v>531535.74100000004</v>
      </c>
      <c r="AT330" s="68"/>
      <c r="AU330" s="69"/>
      <c r="AV330" s="63">
        <v>0</v>
      </c>
      <c r="AW330" s="63">
        <v>0</v>
      </c>
      <c r="AX330" s="63">
        <v>0</v>
      </c>
      <c r="AY330" s="63">
        <v>0</v>
      </c>
      <c r="AZ330" s="63">
        <v>0</v>
      </c>
      <c r="BA330" s="63">
        <v>0</v>
      </c>
      <c r="BB330" s="63"/>
      <c r="BC330" s="63"/>
      <c r="BD330" s="70">
        <f t="shared" si="74"/>
        <v>318565.40000000002</v>
      </c>
      <c r="BE330" s="71">
        <f t="shared" si="72"/>
        <v>203.95</v>
      </c>
      <c r="BF330" s="72">
        <f t="shared" si="93"/>
        <v>520.02</v>
      </c>
      <c r="BG330" s="65">
        <f t="shared" si="73"/>
        <v>493701.33999999997</v>
      </c>
      <c r="BH330" s="73">
        <f t="shared" si="76"/>
        <v>1.2400418494808402E-3</v>
      </c>
      <c r="BI330" s="74">
        <f t="shared" si="77"/>
        <v>1.2400418494808399E-3</v>
      </c>
    </row>
    <row r="331" spans="1:61" ht="15.75" customHeight="1" x14ac:dyDescent="0.25">
      <c r="A331" s="59">
        <v>1</v>
      </c>
      <c r="B331" s="60">
        <v>362</v>
      </c>
      <c r="C331" s="60">
        <v>1</v>
      </c>
      <c r="D331" s="61" t="s">
        <v>85</v>
      </c>
      <c r="E331" s="61" t="s">
        <v>408</v>
      </c>
      <c r="F331" s="62">
        <v>2564</v>
      </c>
      <c r="G331" s="63">
        <v>10</v>
      </c>
      <c r="H331" s="63">
        <v>1058343.71</v>
      </c>
      <c r="I331" s="64">
        <v>95251.07</v>
      </c>
      <c r="J331" s="65">
        <v>1059401.8999999999</v>
      </c>
      <c r="K331" s="63">
        <v>1142756.75</v>
      </c>
      <c r="L331" s="64">
        <v>102848.24</v>
      </c>
      <c r="M331" s="65">
        <v>1143899.3600000001</v>
      </c>
      <c r="N331" s="63">
        <v>976584</v>
      </c>
      <c r="O331" s="64">
        <v>87892.56</v>
      </c>
      <c r="P331" s="65">
        <v>977560.58</v>
      </c>
      <c r="Q331" s="63">
        <v>1120875.51</v>
      </c>
      <c r="R331" s="64">
        <v>101027.88</v>
      </c>
      <c r="S331" s="65">
        <v>1121832.3999999999</v>
      </c>
      <c r="T331" s="63">
        <v>1023198.21</v>
      </c>
      <c r="U331" s="64">
        <v>92263.87</v>
      </c>
      <c r="V331" s="66">
        <v>1024027.77</v>
      </c>
      <c r="W331" s="63">
        <v>1022296.3</v>
      </c>
      <c r="X331" s="64">
        <v>92936.07</v>
      </c>
      <c r="Y331" s="66">
        <v>1022296.25</v>
      </c>
      <c r="Z331" s="63">
        <v>1181851.81</v>
      </c>
      <c r="AA331" s="67">
        <v>1454.56</v>
      </c>
      <c r="AB331" s="64">
        <v>107441.12</v>
      </c>
      <c r="AC331" s="66">
        <v>1182003.68</v>
      </c>
      <c r="AD331" s="63">
        <v>1091956.55</v>
      </c>
      <c r="AE331" s="67">
        <v>0</v>
      </c>
      <c r="AF331" s="64">
        <v>99463.14</v>
      </c>
      <c r="AG331" s="66">
        <v>1093932.67</v>
      </c>
      <c r="AH331" s="63">
        <v>985337.7</v>
      </c>
      <c r="AI331" s="67">
        <v>498.57</v>
      </c>
      <c r="AJ331" s="63">
        <v>89812.35</v>
      </c>
      <c r="AK331" s="66">
        <v>987595.36</v>
      </c>
      <c r="AL331" s="63">
        <v>1189879.6299999999</v>
      </c>
      <c r="AM331" s="67">
        <v>332.1</v>
      </c>
      <c r="AN331" s="63">
        <v>108017.23</v>
      </c>
      <c r="AO331" s="66">
        <v>1192749.22</v>
      </c>
      <c r="AP331" s="63">
        <v>1648871.56</v>
      </c>
      <c r="AQ331" s="67">
        <v>398.62</v>
      </c>
      <c r="AR331" s="63">
        <v>149899.166581</v>
      </c>
      <c r="AS331" s="66">
        <f t="shared" ref="AS331:AS394" si="94">+(AP331-AR331-AQ331+IF(AZ331=0,AQ331,AZ331*$G$7))*(1+G331/100)</f>
        <v>1652372.9347609</v>
      </c>
      <c r="AT331" s="68"/>
      <c r="AU331" s="69"/>
      <c r="AV331" s="63">
        <v>8</v>
      </c>
      <c r="AW331" s="63">
        <v>10</v>
      </c>
      <c r="AX331" s="63">
        <v>14</v>
      </c>
      <c r="AY331" s="63">
        <v>14</v>
      </c>
      <c r="AZ331" s="63">
        <v>18</v>
      </c>
      <c r="BA331" s="63">
        <v>18</v>
      </c>
      <c r="BB331" s="63"/>
      <c r="BC331" s="63"/>
      <c r="BD331" s="70">
        <f t="shared" si="74"/>
        <v>1221730.77</v>
      </c>
      <c r="BE331" s="71">
        <f t="shared" ref="BE331:BE394" si="95">ROUND(BD331/F331,2)</f>
        <v>476.49</v>
      </c>
      <c r="BF331" s="72">
        <f t="shared" si="93"/>
        <v>520.02</v>
      </c>
      <c r="BG331" s="65">
        <f t="shared" ref="BG331:BG394" si="96">IF((BF331-BE331)&lt;0,0,(BF331-BE331)*F331)</f>
        <v>111610.91999999993</v>
      </c>
      <c r="BH331" s="73">
        <f t="shared" si="76"/>
        <v>2.8033590441350236E-4</v>
      </c>
      <c r="BI331" s="74">
        <f t="shared" si="77"/>
        <v>2.8033590441350198E-4</v>
      </c>
    </row>
    <row r="332" spans="1:61" ht="15.75" customHeight="1" x14ac:dyDescent="0.25">
      <c r="A332" s="59">
        <v>1</v>
      </c>
      <c r="B332" s="60">
        <v>363</v>
      </c>
      <c r="C332" s="60">
        <v>8</v>
      </c>
      <c r="D332" s="61" t="s">
        <v>89</v>
      </c>
      <c r="E332" s="61" t="s">
        <v>409</v>
      </c>
      <c r="F332" s="62">
        <v>7161</v>
      </c>
      <c r="G332" s="63">
        <v>12</v>
      </c>
      <c r="H332" s="63">
        <v>2499203.41</v>
      </c>
      <c r="I332" s="64">
        <v>0</v>
      </c>
      <c r="J332" s="65">
        <v>2799107.81</v>
      </c>
      <c r="K332" s="63">
        <v>2499361.66</v>
      </c>
      <c r="L332" s="64">
        <v>0</v>
      </c>
      <c r="M332" s="65">
        <v>2799285.06</v>
      </c>
      <c r="N332" s="63">
        <v>2268049.88</v>
      </c>
      <c r="O332" s="64">
        <v>0</v>
      </c>
      <c r="P332" s="65">
        <v>2540215.87</v>
      </c>
      <c r="Q332" s="63">
        <v>2300929.65</v>
      </c>
      <c r="R332" s="64">
        <v>0</v>
      </c>
      <c r="S332" s="65">
        <v>2577041.2000000002</v>
      </c>
      <c r="T332" s="63">
        <v>2400764.34</v>
      </c>
      <c r="U332" s="64">
        <v>0</v>
      </c>
      <c r="V332" s="66">
        <v>2688856.06</v>
      </c>
      <c r="W332" s="63">
        <v>2505211.7000000002</v>
      </c>
      <c r="X332" s="64">
        <v>0</v>
      </c>
      <c r="Y332" s="66">
        <v>2805837.11</v>
      </c>
      <c r="Z332" s="63">
        <v>2745706</v>
      </c>
      <c r="AA332" s="67">
        <v>483934.4</v>
      </c>
      <c r="AB332" s="64">
        <v>0</v>
      </c>
      <c r="AC332" s="66">
        <v>5514796.7800000003</v>
      </c>
      <c r="AD332" s="63">
        <v>2292579.86</v>
      </c>
      <c r="AE332" s="67">
        <v>349208.63</v>
      </c>
      <c r="AF332" s="64">
        <v>0</v>
      </c>
      <c r="AG332" s="66">
        <v>5174911.43</v>
      </c>
      <c r="AH332" s="63">
        <v>2571215.86</v>
      </c>
      <c r="AI332" s="67">
        <v>515270.85</v>
      </c>
      <c r="AJ332" s="63">
        <v>0</v>
      </c>
      <c r="AK332" s="66">
        <v>5329534.78</v>
      </c>
      <c r="AL332" s="63">
        <v>3564365.29</v>
      </c>
      <c r="AM332" s="67">
        <v>560866.44999999995</v>
      </c>
      <c r="AN332" s="63">
        <v>0</v>
      </c>
      <c r="AO332" s="66">
        <v>6414876.29</v>
      </c>
      <c r="AP332" s="63">
        <v>4534085.6500000004</v>
      </c>
      <c r="AQ332" s="67">
        <v>558198.74</v>
      </c>
      <c r="AR332" s="63">
        <v>0</v>
      </c>
      <c r="AS332" s="66">
        <f t="shared" si="94"/>
        <v>7460630.2736000009</v>
      </c>
      <c r="AT332" s="68"/>
      <c r="AU332" s="69"/>
      <c r="AV332" s="63">
        <v>13372</v>
      </c>
      <c r="AW332" s="63">
        <v>13447</v>
      </c>
      <c r="AX332" s="63">
        <v>13575</v>
      </c>
      <c r="AY332" s="63">
        <v>13683</v>
      </c>
      <c r="AZ332" s="63">
        <v>13489</v>
      </c>
      <c r="BA332" s="63">
        <v>13462</v>
      </c>
      <c r="BB332" s="63"/>
      <c r="BC332" s="63"/>
      <c r="BD332" s="70">
        <f t="shared" ref="BD332:BD395" si="97">+ROUND((AC332+AG332+AK332+AO332+AS332)/5,2)</f>
        <v>5978949.9100000001</v>
      </c>
      <c r="BE332" s="71">
        <f t="shared" si="95"/>
        <v>834.93</v>
      </c>
      <c r="BF332" s="72">
        <f>+$BJ$601</f>
        <v>508.08</v>
      </c>
      <c r="BG332" s="65">
        <f t="shared" si="96"/>
        <v>0</v>
      </c>
      <c r="BH332" s="73">
        <f t="shared" ref="BH332:BH395" si="98">+BG332/$BG$7</f>
        <v>0</v>
      </c>
      <c r="BI332" s="74">
        <f t="shared" ref="BI332:BI395" si="99">+ROUND(BH332,18)</f>
        <v>0</v>
      </c>
    </row>
    <row r="333" spans="1:61" ht="15.75" customHeight="1" x14ac:dyDescent="0.25">
      <c r="A333" s="59">
        <v>1</v>
      </c>
      <c r="B333" s="60">
        <v>364</v>
      </c>
      <c r="C333" s="60">
        <v>2</v>
      </c>
      <c r="D333" s="61" t="s">
        <v>85</v>
      </c>
      <c r="E333" s="61" t="s">
        <v>410</v>
      </c>
      <c r="F333" s="62">
        <v>2981</v>
      </c>
      <c r="G333" s="63">
        <v>10</v>
      </c>
      <c r="H333" s="63">
        <v>586621.09</v>
      </c>
      <c r="I333" s="64">
        <v>0</v>
      </c>
      <c r="J333" s="65">
        <v>645283.19999999995</v>
      </c>
      <c r="K333" s="63">
        <v>679974.56</v>
      </c>
      <c r="L333" s="64">
        <v>0</v>
      </c>
      <c r="M333" s="65">
        <v>747972.02</v>
      </c>
      <c r="N333" s="63">
        <v>668526.39</v>
      </c>
      <c r="O333" s="64">
        <v>0</v>
      </c>
      <c r="P333" s="65">
        <v>735379.03</v>
      </c>
      <c r="Q333" s="63">
        <v>704716.53</v>
      </c>
      <c r="R333" s="64">
        <v>0</v>
      </c>
      <c r="S333" s="65">
        <v>775188.18</v>
      </c>
      <c r="T333" s="63">
        <v>654704.89</v>
      </c>
      <c r="U333" s="64">
        <v>0</v>
      </c>
      <c r="V333" s="66">
        <v>720175.38</v>
      </c>
      <c r="W333" s="63">
        <v>802234.99</v>
      </c>
      <c r="X333" s="64">
        <v>0</v>
      </c>
      <c r="Y333" s="66">
        <v>882458.49</v>
      </c>
      <c r="Z333" s="63">
        <v>1085741.54</v>
      </c>
      <c r="AA333" s="67">
        <v>1274.6099999999999</v>
      </c>
      <c r="AB333" s="64">
        <v>80425.37</v>
      </c>
      <c r="AC333" s="66">
        <v>1108825.56</v>
      </c>
      <c r="AD333" s="63">
        <v>1087027.17</v>
      </c>
      <c r="AE333" s="67">
        <v>586.74</v>
      </c>
      <c r="AF333" s="64">
        <v>81133.19</v>
      </c>
      <c r="AG333" s="66">
        <v>1109779.82</v>
      </c>
      <c r="AH333" s="63">
        <v>1000785.56</v>
      </c>
      <c r="AI333" s="67">
        <v>688.04</v>
      </c>
      <c r="AJ333" s="63">
        <v>74128.679999999993</v>
      </c>
      <c r="AK333" s="66">
        <v>1025573.49</v>
      </c>
      <c r="AL333" s="63">
        <v>1223261.67</v>
      </c>
      <c r="AM333" s="67">
        <v>623.79999999999995</v>
      </c>
      <c r="AN333" s="63">
        <v>90611.98</v>
      </c>
      <c r="AO333" s="66">
        <v>1252236.24</v>
      </c>
      <c r="AP333" s="63">
        <v>1445909.22</v>
      </c>
      <c r="AQ333" s="67">
        <v>707.13</v>
      </c>
      <c r="AR333" s="63">
        <v>107104.48921499999</v>
      </c>
      <c r="AS333" s="66">
        <f t="shared" si="94"/>
        <v>1480228.9048635003</v>
      </c>
      <c r="AT333" s="68"/>
      <c r="AU333" s="69"/>
      <c r="AV333" s="63">
        <v>20</v>
      </c>
      <c r="AW333" s="63">
        <v>18</v>
      </c>
      <c r="AX333" s="63">
        <v>32</v>
      </c>
      <c r="AY333" s="63">
        <v>32</v>
      </c>
      <c r="AZ333" s="63">
        <v>38</v>
      </c>
      <c r="BA333" s="63">
        <v>38</v>
      </c>
      <c r="BB333" s="63"/>
      <c r="BC333" s="63"/>
      <c r="BD333" s="70">
        <f t="shared" si="97"/>
        <v>1195328.8</v>
      </c>
      <c r="BE333" s="71">
        <f t="shared" si="95"/>
        <v>400.98</v>
      </c>
      <c r="BF333" s="72">
        <f t="shared" ref="BF333:BF339" si="100">+$BJ$600</f>
        <v>520.02</v>
      </c>
      <c r="BG333" s="65">
        <f t="shared" si="96"/>
        <v>354858.23999999987</v>
      </c>
      <c r="BH333" s="73">
        <f t="shared" si="98"/>
        <v>8.9130620596070446E-4</v>
      </c>
      <c r="BI333" s="74">
        <f t="shared" si="99"/>
        <v>8.9130620596070402E-4</v>
      </c>
    </row>
    <row r="334" spans="1:61" ht="15.75" customHeight="1" x14ac:dyDescent="0.25">
      <c r="A334" s="59">
        <v>1</v>
      </c>
      <c r="B334" s="60">
        <v>365</v>
      </c>
      <c r="C334" s="60">
        <v>4</v>
      </c>
      <c r="D334" s="61" t="s">
        <v>85</v>
      </c>
      <c r="E334" s="61" t="s">
        <v>411</v>
      </c>
      <c r="F334" s="62">
        <v>2230</v>
      </c>
      <c r="G334" s="63">
        <v>10</v>
      </c>
      <c r="H334" s="63">
        <v>186071.72</v>
      </c>
      <c r="I334" s="64">
        <v>32365.39</v>
      </c>
      <c r="J334" s="65">
        <v>169076.97</v>
      </c>
      <c r="K334" s="63">
        <v>201399.18</v>
      </c>
      <c r="L334" s="64">
        <v>34847.089999999997</v>
      </c>
      <c r="M334" s="65">
        <v>183207.31</v>
      </c>
      <c r="N334" s="63">
        <v>279275.90000000002</v>
      </c>
      <c r="O334" s="64">
        <v>20480.18</v>
      </c>
      <c r="P334" s="65">
        <v>284675.28999999998</v>
      </c>
      <c r="Q334" s="63">
        <v>412755.08</v>
      </c>
      <c r="R334" s="64">
        <v>30527.39</v>
      </c>
      <c r="S334" s="65">
        <v>420450.46</v>
      </c>
      <c r="T334" s="63">
        <v>363961.26</v>
      </c>
      <c r="U334" s="64">
        <v>26928.28</v>
      </c>
      <c r="V334" s="66">
        <v>370736.29</v>
      </c>
      <c r="W334" s="63">
        <v>498731.66</v>
      </c>
      <c r="X334" s="64">
        <v>36943.15</v>
      </c>
      <c r="Y334" s="66">
        <v>507967.36</v>
      </c>
      <c r="Z334" s="63">
        <v>712947.37</v>
      </c>
      <c r="AA334" s="67">
        <v>55612.58</v>
      </c>
      <c r="AB334" s="64">
        <v>52810.99</v>
      </c>
      <c r="AC334" s="66">
        <v>996093.05</v>
      </c>
      <c r="AD334" s="63">
        <v>465230.55</v>
      </c>
      <c r="AE334" s="67">
        <v>37977.67</v>
      </c>
      <c r="AF334" s="64">
        <v>34455.949999999997</v>
      </c>
      <c r="AG334" s="66">
        <v>767792.34</v>
      </c>
      <c r="AH334" s="63">
        <v>475034.28</v>
      </c>
      <c r="AI334" s="67">
        <v>66606.240000000005</v>
      </c>
      <c r="AJ334" s="63">
        <v>35193.370000000003</v>
      </c>
      <c r="AK334" s="66">
        <v>769049.08</v>
      </c>
      <c r="AL334" s="63">
        <v>819641.16</v>
      </c>
      <c r="AM334" s="67">
        <v>70178.86</v>
      </c>
      <c r="AN334" s="63">
        <v>60714.17</v>
      </c>
      <c r="AO334" s="66">
        <v>1116113.8899999999</v>
      </c>
      <c r="AP334" s="63">
        <v>1160602.3700000001</v>
      </c>
      <c r="AQ334" s="67">
        <v>69585.990000000005</v>
      </c>
      <c r="AR334" s="63">
        <v>85970.660516999997</v>
      </c>
      <c r="AS334" s="66">
        <f t="shared" si="94"/>
        <v>1466661.5034313004</v>
      </c>
      <c r="AT334" s="68"/>
      <c r="AU334" s="69"/>
      <c r="AV334" s="63">
        <v>1512</v>
      </c>
      <c r="AW334" s="63">
        <v>1533</v>
      </c>
      <c r="AX334" s="63">
        <v>1637</v>
      </c>
      <c r="AY334" s="63">
        <v>1637</v>
      </c>
      <c r="AZ334" s="63">
        <v>1649</v>
      </c>
      <c r="BA334" s="63">
        <v>1649</v>
      </c>
      <c r="BB334" s="63"/>
      <c r="BC334" s="63"/>
      <c r="BD334" s="70">
        <f t="shared" si="97"/>
        <v>1023141.97</v>
      </c>
      <c r="BE334" s="71">
        <f t="shared" si="95"/>
        <v>458.81</v>
      </c>
      <c r="BF334" s="72">
        <f t="shared" si="100"/>
        <v>520.02</v>
      </c>
      <c r="BG334" s="65">
        <f t="shared" si="96"/>
        <v>136498.29999999996</v>
      </c>
      <c r="BH334" s="73">
        <f t="shared" si="98"/>
        <v>3.4284615144652134E-4</v>
      </c>
      <c r="BI334" s="74">
        <f t="shared" si="99"/>
        <v>3.4284615144652102E-4</v>
      </c>
    </row>
    <row r="335" spans="1:61" ht="15.75" customHeight="1" x14ac:dyDescent="0.25">
      <c r="A335" s="59">
        <v>1</v>
      </c>
      <c r="B335" s="60">
        <v>366</v>
      </c>
      <c r="C335" s="60">
        <v>6</v>
      </c>
      <c r="D335" s="61" t="s">
        <v>85</v>
      </c>
      <c r="E335" s="61" t="s">
        <v>412</v>
      </c>
      <c r="F335" s="62">
        <v>2631</v>
      </c>
      <c r="G335" s="63">
        <v>10</v>
      </c>
      <c r="H335" s="63">
        <v>348900.74</v>
      </c>
      <c r="I335" s="64">
        <v>0</v>
      </c>
      <c r="J335" s="65">
        <v>383790.82</v>
      </c>
      <c r="K335" s="63">
        <v>383497.17</v>
      </c>
      <c r="L335" s="64">
        <v>0</v>
      </c>
      <c r="M335" s="65">
        <v>421846.88</v>
      </c>
      <c r="N335" s="63">
        <v>266660.96999999997</v>
      </c>
      <c r="O335" s="64">
        <v>0</v>
      </c>
      <c r="P335" s="65">
        <v>293327.07</v>
      </c>
      <c r="Q335" s="63">
        <v>238175.42</v>
      </c>
      <c r="R335" s="64">
        <v>0</v>
      </c>
      <c r="S335" s="65">
        <v>261992.95999999999</v>
      </c>
      <c r="T335" s="63">
        <v>269140.58</v>
      </c>
      <c r="U335" s="64">
        <v>0</v>
      </c>
      <c r="V335" s="66">
        <v>296054.64</v>
      </c>
      <c r="W335" s="63">
        <v>460406.64</v>
      </c>
      <c r="X335" s="64">
        <v>0</v>
      </c>
      <c r="Y335" s="66">
        <v>506447.3</v>
      </c>
      <c r="Z335" s="63">
        <v>492284.57</v>
      </c>
      <c r="AA335" s="67">
        <v>912.47</v>
      </c>
      <c r="AB335" s="64">
        <v>0</v>
      </c>
      <c r="AC335" s="66">
        <v>544670.17000000004</v>
      </c>
      <c r="AD335" s="63">
        <v>402956.02</v>
      </c>
      <c r="AE335" s="67">
        <v>189.13</v>
      </c>
      <c r="AF335" s="64">
        <v>0</v>
      </c>
      <c r="AG335" s="66">
        <v>447204.44</v>
      </c>
      <c r="AH335" s="63">
        <v>440787.68</v>
      </c>
      <c r="AI335" s="67">
        <v>245.31</v>
      </c>
      <c r="AJ335" s="63">
        <v>0</v>
      </c>
      <c r="AK335" s="66">
        <v>486786.53</v>
      </c>
      <c r="AL335" s="63">
        <v>480067.95</v>
      </c>
      <c r="AM335" s="67">
        <v>248.86</v>
      </c>
      <c r="AN335" s="63">
        <v>0</v>
      </c>
      <c r="AO335" s="66">
        <v>531742.88</v>
      </c>
      <c r="AP335" s="63">
        <v>722900.82</v>
      </c>
      <c r="AQ335" s="67">
        <v>199.08</v>
      </c>
      <c r="AR335" s="63">
        <v>0</v>
      </c>
      <c r="AS335" s="66">
        <f t="shared" si="94"/>
        <v>797161.79400000011</v>
      </c>
      <c r="AT335" s="68"/>
      <c r="AU335" s="69"/>
      <c r="AV335" s="63">
        <v>19</v>
      </c>
      <c r="AW335" s="63">
        <v>19</v>
      </c>
      <c r="AX335" s="63">
        <v>10</v>
      </c>
      <c r="AY335" s="63">
        <v>18</v>
      </c>
      <c r="AZ335" s="63">
        <v>10</v>
      </c>
      <c r="BA335" s="63">
        <v>10</v>
      </c>
      <c r="BB335" s="63"/>
      <c r="BC335" s="63"/>
      <c r="BD335" s="70">
        <f t="shared" si="97"/>
        <v>561513.16</v>
      </c>
      <c r="BE335" s="71">
        <f t="shared" si="95"/>
        <v>213.42</v>
      </c>
      <c r="BF335" s="72">
        <f t="shared" si="100"/>
        <v>520.02</v>
      </c>
      <c r="BG335" s="65">
        <f t="shared" si="96"/>
        <v>806664.60000000009</v>
      </c>
      <c r="BH335" s="73">
        <f t="shared" si="98"/>
        <v>2.0261193994221736E-3</v>
      </c>
      <c r="BI335" s="74">
        <f t="shared" si="99"/>
        <v>2.0261193994221701E-3</v>
      </c>
    </row>
    <row r="336" spans="1:61" ht="15.75" customHeight="1" x14ac:dyDescent="0.25">
      <c r="A336" s="59">
        <v>1</v>
      </c>
      <c r="B336" s="60">
        <v>368</v>
      </c>
      <c r="C336" s="60">
        <v>18</v>
      </c>
      <c r="D336" s="61" t="s">
        <v>85</v>
      </c>
      <c r="E336" s="61" t="s">
        <v>413</v>
      </c>
      <c r="F336" s="62">
        <v>2809</v>
      </c>
      <c r="G336" s="63">
        <v>10</v>
      </c>
      <c r="H336" s="63">
        <v>1041677.27</v>
      </c>
      <c r="I336" s="64">
        <v>58373.62</v>
      </c>
      <c r="J336" s="65">
        <v>1081634.01</v>
      </c>
      <c r="K336" s="63">
        <v>1071889.3600000001</v>
      </c>
      <c r="L336" s="64">
        <v>60066.65</v>
      </c>
      <c r="M336" s="65">
        <v>1113004.98</v>
      </c>
      <c r="N336" s="63">
        <v>1026946.1</v>
      </c>
      <c r="O336" s="64">
        <v>57547.94</v>
      </c>
      <c r="P336" s="65">
        <v>1066337.97</v>
      </c>
      <c r="Q336" s="63">
        <v>880577.07</v>
      </c>
      <c r="R336" s="64">
        <v>49637.06</v>
      </c>
      <c r="S336" s="65">
        <v>914034</v>
      </c>
      <c r="T336" s="63">
        <v>828804.28</v>
      </c>
      <c r="U336" s="64">
        <v>46814.97</v>
      </c>
      <c r="V336" s="66">
        <v>860188.24</v>
      </c>
      <c r="W336" s="63">
        <v>960125.67</v>
      </c>
      <c r="X336" s="64">
        <v>54346.69</v>
      </c>
      <c r="Y336" s="66">
        <v>996356.88</v>
      </c>
      <c r="Z336" s="63">
        <v>985038.86</v>
      </c>
      <c r="AA336" s="67">
        <v>35535.18</v>
      </c>
      <c r="AB336" s="64">
        <v>55756.86</v>
      </c>
      <c r="AC336" s="66">
        <v>1371395.44</v>
      </c>
      <c r="AD336" s="63">
        <v>868417</v>
      </c>
      <c r="AE336" s="67">
        <v>42973.13</v>
      </c>
      <c r="AF336" s="64">
        <v>49155.64</v>
      </c>
      <c r="AG336" s="66">
        <v>1255768.54</v>
      </c>
      <c r="AH336" s="63">
        <v>874403.56</v>
      </c>
      <c r="AI336" s="67">
        <v>65945.63</v>
      </c>
      <c r="AJ336" s="63">
        <v>49494.51</v>
      </c>
      <c r="AK336" s="66">
        <v>1280290.78</v>
      </c>
      <c r="AL336" s="63">
        <v>1144059.94</v>
      </c>
      <c r="AM336" s="67">
        <v>64975.42</v>
      </c>
      <c r="AN336" s="63">
        <v>64758.06</v>
      </c>
      <c r="AO336" s="66">
        <v>1560533.15</v>
      </c>
      <c r="AP336" s="63">
        <v>1576807.73</v>
      </c>
      <c r="AQ336" s="67">
        <v>66520.81</v>
      </c>
      <c r="AR336" s="63">
        <v>89253.269264999995</v>
      </c>
      <c r="AS336" s="66">
        <f t="shared" si="94"/>
        <v>2038340.9758085001</v>
      </c>
      <c r="AT336" s="68"/>
      <c r="AU336" s="69"/>
      <c r="AV336" s="63">
        <v>1773</v>
      </c>
      <c r="AW336" s="63">
        <v>1835</v>
      </c>
      <c r="AX336" s="63">
        <v>2034</v>
      </c>
      <c r="AY336" s="63">
        <v>2031</v>
      </c>
      <c r="AZ336" s="63">
        <v>2170</v>
      </c>
      <c r="BA336" s="63">
        <v>2176</v>
      </c>
      <c r="BB336" s="63"/>
      <c r="BC336" s="63"/>
      <c r="BD336" s="70">
        <f t="shared" si="97"/>
        <v>1501265.78</v>
      </c>
      <c r="BE336" s="71">
        <f t="shared" si="95"/>
        <v>534.45000000000005</v>
      </c>
      <c r="BF336" s="72">
        <f t="shared" si="100"/>
        <v>520.02</v>
      </c>
      <c r="BG336" s="65">
        <f t="shared" si="96"/>
        <v>0</v>
      </c>
      <c r="BH336" s="73">
        <f t="shared" si="98"/>
        <v>0</v>
      </c>
      <c r="BI336" s="74">
        <f t="shared" si="99"/>
        <v>0</v>
      </c>
    </row>
    <row r="337" spans="1:61" ht="15.75" customHeight="1" x14ac:dyDescent="0.25">
      <c r="A337" s="59">
        <v>1</v>
      </c>
      <c r="B337" s="60">
        <v>369</v>
      </c>
      <c r="C337" s="60">
        <v>8</v>
      </c>
      <c r="D337" s="61" t="s">
        <v>85</v>
      </c>
      <c r="E337" s="61" t="s">
        <v>414</v>
      </c>
      <c r="F337" s="62">
        <v>2028</v>
      </c>
      <c r="G337" s="63">
        <v>10</v>
      </c>
      <c r="H337" s="63">
        <v>574397.99</v>
      </c>
      <c r="I337" s="64">
        <v>46939.76</v>
      </c>
      <c r="J337" s="65">
        <v>580204.05000000005</v>
      </c>
      <c r="K337" s="63">
        <v>590212.34</v>
      </c>
      <c r="L337" s="64">
        <v>49252.39</v>
      </c>
      <c r="M337" s="65">
        <v>595055.93999999994</v>
      </c>
      <c r="N337" s="63">
        <v>519036.5</v>
      </c>
      <c r="O337" s="64">
        <v>35849.760000000002</v>
      </c>
      <c r="P337" s="65">
        <v>531505.41</v>
      </c>
      <c r="Q337" s="63">
        <v>534601.03</v>
      </c>
      <c r="R337" s="64">
        <v>37073.31</v>
      </c>
      <c r="S337" s="65">
        <v>547280.49</v>
      </c>
      <c r="T337" s="63">
        <v>506083.66</v>
      </c>
      <c r="U337" s="64">
        <v>35096.480000000003</v>
      </c>
      <c r="V337" s="66">
        <v>518085.89</v>
      </c>
      <c r="W337" s="63">
        <v>543629.43000000005</v>
      </c>
      <c r="X337" s="64">
        <v>37927.660000000003</v>
      </c>
      <c r="Y337" s="66">
        <v>556271.93999999994</v>
      </c>
      <c r="Z337" s="63">
        <v>574431.87</v>
      </c>
      <c r="AA337" s="67">
        <v>2174.69</v>
      </c>
      <c r="AB337" s="64">
        <v>40076.67</v>
      </c>
      <c r="AC337" s="66">
        <v>595691.22</v>
      </c>
      <c r="AD337" s="63">
        <v>567999.69999999995</v>
      </c>
      <c r="AE337" s="67">
        <v>1176.32</v>
      </c>
      <c r="AF337" s="64">
        <v>39165.120000000003</v>
      </c>
      <c r="AG337" s="66">
        <v>597943.49</v>
      </c>
      <c r="AH337" s="63">
        <v>511609.78</v>
      </c>
      <c r="AI337" s="67">
        <v>2886.97</v>
      </c>
      <c r="AJ337" s="63">
        <v>35991.25</v>
      </c>
      <c r="AK337" s="66">
        <v>547816.79</v>
      </c>
      <c r="AL337" s="63">
        <v>606531.72</v>
      </c>
      <c r="AM337" s="67">
        <v>4454.9799999999996</v>
      </c>
      <c r="AN337" s="63">
        <v>42006.62</v>
      </c>
      <c r="AO337" s="66">
        <v>650458.97</v>
      </c>
      <c r="AP337" s="63">
        <v>872301.48</v>
      </c>
      <c r="AQ337" s="67">
        <v>5316.4</v>
      </c>
      <c r="AR337" s="63">
        <v>60858.689874999996</v>
      </c>
      <c r="AS337" s="66">
        <f t="shared" si="94"/>
        <v>932288.53313750005</v>
      </c>
      <c r="AT337" s="68"/>
      <c r="AU337" s="69"/>
      <c r="AV337" s="63">
        <v>47</v>
      </c>
      <c r="AW337" s="63">
        <v>80</v>
      </c>
      <c r="AX337" s="63">
        <v>127</v>
      </c>
      <c r="AY337" s="63">
        <v>157</v>
      </c>
      <c r="AZ337" s="63">
        <v>208</v>
      </c>
      <c r="BA337" s="63">
        <v>208</v>
      </c>
      <c r="BB337" s="63"/>
      <c r="BC337" s="63"/>
      <c r="BD337" s="70">
        <f t="shared" si="97"/>
        <v>664839.80000000005</v>
      </c>
      <c r="BE337" s="71">
        <f t="shared" si="95"/>
        <v>327.83</v>
      </c>
      <c r="BF337" s="72">
        <f t="shared" si="100"/>
        <v>520.02</v>
      </c>
      <c r="BG337" s="65">
        <f t="shared" si="96"/>
        <v>389761.32</v>
      </c>
      <c r="BH337" s="73">
        <f t="shared" si="98"/>
        <v>9.7897313405893058E-4</v>
      </c>
      <c r="BI337" s="74">
        <f t="shared" si="99"/>
        <v>9.7897313405893101E-4</v>
      </c>
    </row>
    <row r="338" spans="1:61" ht="15.75" customHeight="1" x14ac:dyDescent="0.25">
      <c r="A338" s="59">
        <v>1</v>
      </c>
      <c r="B338" s="60">
        <v>371</v>
      </c>
      <c r="C338" s="60">
        <v>13</v>
      </c>
      <c r="D338" s="61" t="s">
        <v>85</v>
      </c>
      <c r="E338" s="61" t="s">
        <v>415</v>
      </c>
      <c r="F338" s="62">
        <v>2746</v>
      </c>
      <c r="G338" s="63">
        <v>10</v>
      </c>
      <c r="H338" s="63">
        <v>421077.44</v>
      </c>
      <c r="I338" s="64">
        <v>0</v>
      </c>
      <c r="J338" s="65">
        <v>463185.18</v>
      </c>
      <c r="K338" s="63">
        <v>498866.62</v>
      </c>
      <c r="L338" s="64">
        <v>0</v>
      </c>
      <c r="M338" s="65">
        <v>548753.28</v>
      </c>
      <c r="N338" s="63">
        <v>521459.20000000001</v>
      </c>
      <c r="O338" s="64">
        <v>0</v>
      </c>
      <c r="P338" s="65">
        <v>573605.12</v>
      </c>
      <c r="Q338" s="63">
        <v>471421.23</v>
      </c>
      <c r="R338" s="64">
        <v>0</v>
      </c>
      <c r="S338" s="65">
        <v>518563.35</v>
      </c>
      <c r="T338" s="63">
        <v>427105.77</v>
      </c>
      <c r="U338" s="64">
        <v>0</v>
      </c>
      <c r="V338" s="66">
        <v>469816.35</v>
      </c>
      <c r="W338" s="63">
        <v>604140.5</v>
      </c>
      <c r="X338" s="64">
        <v>0</v>
      </c>
      <c r="Y338" s="66">
        <v>664554.54</v>
      </c>
      <c r="Z338" s="63">
        <v>652327.92000000004</v>
      </c>
      <c r="AA338" s="67">
        <v>52782.09</v>
      </c>
      <c r="AB338" s="64">
        <v>0</v>
      </c>
      <c r="AC338" s="66">
        <v>1155737.72</v>
      </c>
      <c r="AD338" s="63">
        <v>628819.02</v>
      </c>
      <c r="AE338" s="67">
        <v>36917.599999999999</v>
      </c>
      <c r="AF338" s="64">
        <v>0</v>
      </c>
      <c r="AG338" s="66">
        <v>1169885.1100000001</v>
      </c>
      <c r="AH338" s="63">
        <v>563066.96</v>
      </c>
      <c r="AI338" s="67">
        <v>49562.55</v>
      </c>
      <c r="AJ338" s="63">
        <v>0</v>
      </c>
      <c r="AK338" s="66">
        <v>1118249.24</v>
      </c>
      <c r="AL338" s="63">
        <v>688135.12</v>
      </c>
      <c r="AM338" s="67">
        <v>54646.61</v>
      </c>
      <c r="AN338" s="63">
        <v>0</v>
      </c>
      <c r="AO338" s="66">
        <v>1252859.6499999999</v>
      </c>
      <c r="AP338" s="63">
        <v>1000580.8</v>
      </c>
      <c r="AQ338" s="67">
        <v>56101.31</v>
      </c>
      <c r="AR338" s="63">
        <v>0</v>
      </c>
      <c r="AS338" s="66">
        <f t="shared" si="94"/>
        <v>1626253.2550000001</v>
      </c>
      <c r="AT338" s="68"/>
      <c r="AU338" s="69"/>
      <c r="AV338" s="63">
        <v>2266</v>
      </c>
      <c r="AW338" s="63">
        <v>2369</v>
      </c>
      <c r="AX338" s="63">
        <v>2527</v>
      </c>
      <c r="AY338" s="63">
        <v>2539</v>
      </c>
      <c r="AZ338" s="63">
        <v>2682</v>
      </c>
      <c r="BA338" s="63">
        <v>2686</v>
      </c>
      <c r="BB338" s="63"/>
      <c r="BC338" s="63"/>
      <c r="BD338" s="70">
        <f t="shared" si="97"/>
        <v>1264597</v>
      </c>
      <c r="BE338" s="71">
        <f t="shared" si="95"/>
        <v>460.52</v>
      </c>
      <c r="BF338" s="72">
        <f t="shared" si="100"/>
        <v>520.02</v>
      </c>
      <c r="BG338" s="65">
        <f t="shared" si="96"/>
        <v>163387</v>
      </c>
      <c r="BH338" s="73">
        <f t="shared" si="98"/>
        <v>4.1038316335363005E-4</v>
      </c>
      <c r="BI338" s="74">
        <f t="shared" si="99"/>
        <v>4.1038316335363E-4</v>
      </c>
    </row>
    <row r="339" spans="1:61" ht="15.75" customHeight="1" x14ac:dyDescent="0.25">
      <c r="A339" s="59">
        <v>1</v>
      </c>
      <c r="B339" s="60">
        <v>372</v>
      </c>
      <c r="C339" s="60">
        <v>12</v>
      </c>
      <c r="D339" s="61" t="s">
        <v>85</v>
      </c>
      <c r="E339" s="61" t="s">
        <v>416</v>
      </c>
      <c r="F339" s="62">
        <v>3852</v>
      </c>
      <c r="G339" s="63">
        <v>10</v>
      </c>
      <c r="H339" s="63">
        <v>386209.94</v>
      </c>
      <c r="I339" s="64">
        <v>34758.980000000003</v>
      </c>
      <c r="J339" s="65">
        <v>386596.05</v>
      </c>
      <c r="K339" s="63">
        <v>375476.78</v>
      </c>
      <c r="L339" s="64">
        <v>33792.99</v>
      </c>
      <c r="M339" s="65">
        <v>375852.17</v>
      </c>
      <c r="N339" s="63">
        <v>258941.58</v>
      </c>
      <c r="O339" s="64">
        <v>23304.82</v>
      </c>
      <c r="P339" s="65">
        <v>259200.43</v>
      </c>
      <c r="Q339" s="63">
        <v>345265.63</v>
      </c>
      <c r="R339" s="64">
        <v>31660.38</v>
      </c>
      <c r="S339" s="65">
        <v>344965.78</v>
      </c>
      <c r="T339" s="63">
        <v>240695.21</v>
      </c>
      <c r="U339" s="64">
        <v>22236.66</v>
      </c>
      <c r="V339" s="66">
        <v>240304.4</v>
      </c>
      <c r="W339" s="63">
        <v>397526.3</v>
      </c>
      <c r="X339" s="64">
        <v>36138.81</v>
      </c>
      <c r="Y339" s="66">
        <v>397526.24</v>
      </c>
      <c r="Z339" s="63">
        <v>525444.23</v>
      </c>
      <c r="AA339" s="67">
        <v>1239.79</v>
      </c>
      <c r="AB339" s="64">
        <v>47767.71</v>
      </c>
      <c r="AC339" s="66">
        <v>525444.17000000004</v>
      </c>
      <c r="AD339" s="63">
        <v>561038.64</v>
      </c>
      <c r="AE339" s="67">
        <v>0</v>
      </c>
      <c r="AF339" s="64">
        <v>54344.54</v>
      </c>
      <c r="AG339" s="66">
        <v>557363.52</v>
      </c>
      <c r="AH339" s="63">
        <v>445666.98</v>
      </c>
      <c r="AI339" s="67">
        <v>311.36</v>
      </c>
      <c r="AJ339" s="63">
        <v>38189.019999999997</v>
      </c>
      <c r="AK339" s="66">
        <v>449635.2</v>
      </c>
      <c r="AL339" s="63">
        <v>702579.79</v>
      </c>
      <c r="AM339" s="67">
        <v>45.39</v>
      </c>
      <c r="AN339" s="63">
        <v>66180.100000000006</v>
      </c>
      <c r="AO339" s="66">
        <v>700039.65</v>
      </c>
      <c r="AP339" s="63">
        <v>902783.4</v>
      </c>
      <c r="AQ339" s="67">
        <v>0</v>
      </c>
      <c r="AR339" s="63">
        <v>82071.579295000003</v>
      </c>
      <c r="AS339" s="66">
        <f t="shared" si="94"/>
        <v>902783.00277550018</v>
      </c>
      <c r="AT339" s="68"/>
      <c r="AU339" s="69"/>
      <c r="AV339" s="63">
        <v>0</v>
      </c>
      <c r="AW339" s="63">
        <v>0</v>
      </c>
      <c r="AX339" s="63">
        <v>8</v>
      </c>
      <c r="AY339" s="63">
        <v>0</v>
      </c>
      <c r="AZ339" s="63">
        <v>0</v>
      </c>
      <c r="BA339" s="63">
        <v>0</v>
      </c>
      <c r="BB339" s="63"/>
      <c r="BC339" s="63"/>
      <c r="BD339" s="70">
        <f t="shared" si="97"/>
        <v>627053.11</v>
      </c>
      <c r="BE339" s="71">
        <f t="shared" si="95"/>
        <v>162.79</v>
      </c>
      <c r="BF339" s="72">
        <f t="shared" si="100"/>
        <v>520.02</v>
      </c>
      <c r="BG339" s="65">
        <f t="shared" si="96"/>
        <v>1376049.96</v>
      </c>
      <c r="BH339" s="73">
        <f t="shared" si="98"/>
        <v>3.4562586712372227E-3</v>
      </c>
      <c r="BI339" s="74">
        <f t="shared" si="99"/>
        <v>3.4562586712372201E-3</v>
      </c>
    </row>
    <row r="340" spans="1:61" ht="15.75" customHeight="1" x14ac:dyDescent="0.25">
      <c r="A340" s="59">
        <v>1</v>
      </c>
      <c r="B340" s="60">
        <v>373</v>
      </c>
      <c r="C340" s="60">
        <v>8</v>
      </c>
      <c r="D340" s="61" t="s">
        <v>89</v>
      </c>
      <c r="E340" s="61" t="s">
        <v>417</v>
      </c>
      <c r="F340" s="62">
        <v>107964</v>
      </c>
      <c r="G340" s="63">
        <v>15</v>
      </c>
      <c r="H340" s="63">
        <v>68466604.379999995</v>
      </c>
      <c r="I340" s="64">
        <v>7262363.71</v>
      </c>
      <c r="J340" s="65">
        <v>70384876.769999996</v>
      </c>
      <c r="K340" s="63">
        <v>70162411.569999993</v>
      </c>
      <c r="L340" s="64">
        <v>7442240.7199999997</v>
      </c>
      <c r="M340" s="65">
        <v>72128196.469999999</v>
      </c>
      <c r="N340" s="63">
        <v>62472699.159999996</v>
      </c>
      <c r="O340" s="64">
        <v>7954223.25</v>
      </c>
      <c r="P340" s="65">
        <v>62696247.299999997</v>
      </c>
      <c r="Q340" s="63">
        <v>63489524.310000002</v>
      </c>
      <c r="R340" s="64">
        <v>8220823.4000000004</v>
      </c>
      <c r="S340" s="65">
        <v>63559006.049999997</v>
      </c>
      <c r="T340" s="63">
        <v>56900895.009999998</v>
      </c>
      <c r="U340" s="64">
        <v>7377075.71</v>
      </c>
      <c r="V340" s="66">
        <v>56952392.189999998</v>
      </c>
      <c r="W340" s="63">
        <v>64345257.82</v>
      </c>
      <c r="X340" s="64">
        <v>8392875.3699999992</v>
      </c>
      <c r="Y340" s="66">
        <v>64345239.810000002</v>
      </c>
      <c r="Z340" s="63">
        <v>70218914.319999993</v>
      </c>
      <c r="AA340" s="67">
        <v>432239.77</v>
      </c>
      <c r="AB340" s="64">
        <v>9159005.8900000006</v>
      </c>
      <c r="AC340" s="66">
        <v>70343867.530000001</v>
      </c>
      <c r="AD340" s="63">
        <v>66716081.560000002</v>
      </c>
      <c r="AE340" s="67">
        <v>152341.97</v>
      </c>
      <c r="AF340" s="64">
        <v>8719352.3200000003</v>
      </c>
      <c r="AG340" s="66">
        <v>67301296.200000003</v>
      </c>
      <c r="AH340" s="63">
        <v>59316911.920000002</v>
      </c>
      <c r="AI340" s="67">
        <v>152855.94</v>
      </c>
      <c r="AJ340" s="63">
        <v>7735084.21</v>
      </c>
      <c r="AK340" s="66">
        <v>59868621.130000003</v>
      </c>
      <c r="AL340" s="63">
        <v>70957316.040000007</v>
      </c>
      <c r="AM340" s="67">
        <v>178572.44</v>
      </c>
      <c r="AN340" s="63">
        <v>8713744.4299999997</v>
      </c>
      <c r="AO340" s="66">
        <v>72268786.469999999</v>
      </c>
      <c r="AP340" s="63">
        <v>90407186.180000007</v>
      </c>
      <c r="AQ340" s="67">
        <v>280928.49</v>
      </c>
      <c r="AR340" s="63">
        <v>10400815.596887</v>
      </c>
      <c r="AS340" s="66">
        <f t="shared" si="94"/>
        <v>92885974.965079963</v>
      </c>
      <c r="AT340" s="68"/>
      <c r="AU340" s="69"/>
      <c r="AV340" s="63">
        <v>2717</v>
      </c>
      <c r="AW340" s="63">
        <v>3408</v>
      </c>
      <c r="AX340" s="63">
        <v>3168</v>
      </c>
      <c r="AY340" s="63">
        <v>3905</v>
      </c>
      <c r="AZ340" s="63">
        <v>5249</v>
      </c>
      <c r="BA340" s="63">
        <v>5220</v>
      </c>
      <c r="BB340" s="63"/>
      <c r="BC340" s="63"/>
      <c r="BD340" s="70">
        <f t="shared" si="97"/>
        <v>72533709.260000005</v>
      </c>
      <c r="BE340" s="71">
        <f t="shared" si="95"/>
        <v>671.83</v>
      </c>
      <c r="BF340" s="72">
        <f t="shared" ref="BF340:BF341" si="101">+$BJ$601</f>
        <v>508.08</v>
      </c>
      <c r="BG340" s="65">
        <f t="shared" si="96"/>
        <v>0</v>
      </c>
      <c r="BH340" s="73">
        <f t="shared" si="98"/>
        <v>0</v>
      </c>
      <c r="BI340" s="74">
        <f t="shared" si="99"/>
        <v>0</v>
      </c>
    </row>
    <row r="341" spans="1:61" ht="15.75" customHeight="1" x14ac:dyDescent="0.25">
      <c r="A341" s="59">
        <v>1</v>
      </c>
      <c r="B341" s="60">
        <v>374</v>
      </c>
      <c r="C341" s="60">
        <v>18</v>
      </c>
      <c r="D341" s="61" t="s">
        <v>89</v>
      </c>
      <c r="E341" s="61" t="s">
        <v>418</v>
      </c>
      <c r="F341" s="62">
        <v>12968</v>
      </c>
      <c r="G341" s="63">
        <v>12</v>
      </c>
      <c r="H341" s="63">
        <v>8279129.7800000003</v>
      </c>
      <c r="I341" s="64">
        <v>463946.15</v>
      </c>
      <c r="J341" s="65">
        <v>8753005.6600000001</v>
      </c>
      <c r="K341" s="63">
        <v>8766639.7899999991</v>
      </c>
      <c r="L341" s="64">
        <v>491265.25</v>
      </c>
      <c r="M341" s="65">
        <v>9268419.4800000004</v>
      </c>
      <c r="N341" s="63">
        <v>8430491.1999999993</v>
      </c>
      <c r="O341" s="64">
        <v>472427.51</v>
      </c>
      <c r="P341" s="65">
        <v>8913031.3300000001</v>
      </c>
      <c r="Q341" s="63">
        <v>8633552.6600000001</v>
      </c>
      <c r="R341" s="64">
        <v>486323.48</v>
      </c>
      <c r="S341" s="65">
        <v>9124896.6899999995</v>
      </c>
      <c r="T341" s="63">
        <v>7963021.4800000004</v>
      </c>
      <c r="U341" s="64">
        <v>449438.15</v>
      </c>
      <c r="V341" s="66">
        <v>8415213.3300000001</v>
      </c>
      <c r="W341" s="63">
        <v>8819849.3599999994</v>
      </c>
      <c r="X341" s="64">
        <v>499238.36</v>
      </c>
      <c r="Y341" s="66">
        <v>9319084.3100000005</v>
      </c>
      <c r="Z341" s="63">
        <v>9628535.0399999991</v>
      </c>
      <c r="AA341" s="67">
        <v>414815.24</v>
      </c>
      <c r="AB341" s="64">
        <v>545013.17000000004</v>
      </c>
      <c r="AC341" s="66">
        <v>12008931.52</v>
      </c>
      <c r="AD341" s="63">
        <v>6857081.2199999997</v>
      </c>
      <c r="AE341" s="67">
        <v>301111.76</v>
      </c>
      <c r="AF341" s="64">
        <v>388137.93</v>
      </c>
      <c r="AG341" s="66">
        <v>9048970.7200000007</v>
      </c>
      <c r="AH341" s="63">
        <v>6358377.7300000004</v>
      </c>
      <c r="AI341" s="67">
        <v>459955.62</v>
      </c>
      <c r="AJ341" s="63">
        <v>359906.19</v>
      </c>
      <c r="AK341" s="66">
        <v>8728099</v>
      </c>
      <c r="AL341" s="63">
        <v>9449559.1699999999</v>
      </c>
      <c r="AM341" s="67">
        <v>491811.78</v>
      </c>
      <c r="AN341" s="63">
        <v>534877.76</v>
      </c>
      <c r="AO341" s="66">
        <v>11904169.439999999</v>
      </c>
      <c r="AP341" s="63">
        <v>13074589.029999999</v>
      </c>
      <c r="AQ341" s="67">
        <v>505032.51</v>
      </c>
      <c r="AR341" s="63">
        <v>740067.06261499994</v>
      </c>
      <c r="AS341" s="66">
        <f t="shared" si="94"/>
        <v>15875610.080271201</v>
      </c>
      <c r="AT341" s="68"/>
      <c r="AU341" s="69"/>
      <c r="AV341" s="63">
        <v>10315</v>
      </c>
      <c r="AW341" s="63">
        <v>9602</v>
      </c>
      <c r="AX341" s="63">
        <v>11324</v>
      </c>
      <c r="AY341" s="63">
        <v>11080</v>
      </c>
      <c r="AZ341" s="63">
        <v>11780</v>
      </c>
      <c r="BA341" s="63">
        <v>11767</v>
      </c>
      <c r="BB341" s="63"/>
      <c r="BC341" s="63"/>
      <c r="BD341" s="70">
        <f t="shared" si="97"/>
        <v>11513156.15</v>
      </c>
      <c r="BE341" s="71">
        <f t="shared" si="95"/>
        <v>887.81</v>
      </c>
      <c r="BF341" s="72">
        <f t="shared" si="101"/>
        <v>508.08</v>
      </c>
      <c r="BG341" s="65">
        <f t="shared" si="96"/>
        <v>0</v>
      </c>
      <c r="BH341" s="73">
        <f t="shared" si="98"/>
        <v>0</v>
      </c>
      <c r="BI341" s="74">
        <f t="shared" si="99"/>
        <v>0</v>
      </c>
    </row>
    <row r="342" spans="1:61" ht="15.75" customHeight="1" x14ac:dyDescent="0.25">
      <c r="A342" s="59">
        <v>1</v>
      </c>
      <c r="B342" s="60">
        <v>375</v>
      </c>
      <c r="C342" s="60">
        <v>7</v>
      </c>
      <c r="D342" s="61" t="s">
        <v>85</v>
      </c>
      <c r="E342" s="61" t="s">
        <v>419</v>
      </c>
      <c r="F342" s="62">
        <v>4144</v>
      </c>
      <c r="G342" s="63">
        <v>10</v>
      </c>
      <c r="H342" s="63">
        <v>401136.52</v>
      </c>
      <c r="I342" s="64">
        <v>0</v>
      </c>
      <c r="J342" s="65">
        <v>441250.17</v>
      </c>
      <c r="K342" s="63">
        <v>397693.09</v>
      </c>
      <c r="L342" s="64">
        <v>0</v>
      </c>
      <c r="M342" s="65">
        <v>437462.4</v>
      </c>
      <c r="N342" s="63">
        <v>258191.51</v>
      </c>
      <c r="O342" s="64">
        <v>0</v>
      </c>
      <c r="P342" s="65">
        <v>284010.65999999997</v>
      </c>
      <c r="Q342" s="63">
        <v>276091.28000000003</v>
      </c>
      <c r="R342" s="64">
        <v>0</v>
      </c>
      <c r="S342" s="65">
        <v>303700.40999999997</v>
      </c>
      <c r="T342" s="63">
        <v>153559.98000000001</v>
      </c>
      <c r="U342" s="64">
        <v>0</v>
      </c>
      <c r="V342" s="66">
        <v>168915.98</v>
      </c>
      <c r="W342" s="63">
        <v>480898.3</v>
      </c>
      <c r="X342" s="64">
        <v>0</v>
      </c>
      <c r="Y342" s="66">
        <v>528988.13</v>
      </c>
      <c r="Z342" s="63">
        <v>586884.13</v>
      </c>
      <c r="AA342" s="67">
        <v>1759.44</v>
      </c>
      <c r="AB342" s="64">
        <v>0</v>
      </c>
      <c r="AC342" s="66">
        <v>645572.54</v>
      </c>
      <c r="AD342" s="63">
        <v>573381.38</v>
      </c>
      <c r="AE342" s="67">
        <v>1194.3</v>
      </c>
      <c r="AF342" s="64">
        <v>0</v>
      </c>
      <c r="AG342" s="66">
        <v>630719.52</v>
      </c>
      <c r="AH342" s="63">
        <v>542275.86</v>
      </c>
      <c r="AI342" s="67">
        <v>1.43</v>
      </c>
      <c r="AJ342" s="63">
        <v>0</v>
      </c>
      <c r="AK342" s="66">
        <v>596503.43999999994</v>
      </c>
      <c r="AL342" s="63">
        <v>654862.06000000006</v>
      </c>
      <c r="AM342" s="67">
        <v>30.2</v>
      </c>
      <c r="AN342" s="63">
        <v>0</v>
      </c>
      <c r="AO342" s="66">
        <v>721629.01</v>
      </c>
      <c r="AP342" s="63">
        <v>923970.95</v>
      </c>
      <c r="AQ342" s="67">
        <v>152.44999999999999</v>
      </c>
      <c r="AR342" s="63">
        <v>0</v>
      </c>
      <c r="AS342" s="66">
        <f t="shared" si="94"/>
        <v>1017514.278</v>
      </c>
      <c r="AT342" s="68"/>
      <c r="AU342" s="69"/>
      <c r="AV342" s="63">
        <v>0</v>
      </c>
      <c r="AW342" s="63">
        <v>0</v>
      </c>
      <c r="AX342" s="63">
        <v>0</v>
      </c>
      <c r="AY342" s="63">
        <v>6</v>
      </c>
      <c r="AZ342" s="63">
        <v>6</v>
      </c>
      <c r="BA342" s="63">
        <v>6</v>
      </c>
      <c r="BB342" s="63"/>
      <c r="BC342" s="63"/>
      <c r="BD342" s="70">
        <f t="shared" si="97"/>
        <v>722387.76</v>
      </c>
      <c r="BE342" s="71">
        <f t="shared" si="95"/>
        <v>174.32</v>
      </c>
      <c r="BF342" s="72">
        <f t="shared" ref="BF342:BF346" si="102">+$BJ$600</f>
        <v>520.02</v>
      </c>
      <c r="BG342" s="65">
        <f t="shared" si="96"/>
        <v>1432580.8</v>
      </c>
      <c r="BH342" s="73">
        <f t="shared" si="98"/>
        <v>3.5982485783059488E-3</v>
      </c>
      <c r="BI342" s="74">
        <f t="shared" si="99"/>
        <v>3.5982485783059501E-3</v>
      </c>
    </row>
    <row r="343" spans="1:61" ht="15.75" customHeight="1" x14ac:dyDescent="0.25">
      <c r="A343" s="59">
        <v>1</v>
      </c>
      <c r="B343" s="60">
        <v>376</v>
      </c>
      <c r="C343" s="60">
        <v>1</v>
      </c>
      <c r="D343" s="61" t="s">
        <v>85</v>
      </c>
      <c r="E343" s="61" t="s">
        <v>420</v>
      </c>
      <c r="F343" s="62">
        <v>7133</v>
      </c>
      <c r="G343" s="63">
        <v>10</v>
      </c>
      <c r="H343" s="63">
        <v>1240370.1100000001</v>
      </c>
      <c r="I343" s="64">
        <v>69507.53</v>
      </c>
      <c r="J343" s="65">
        <v>1287948.83</v>
      </c>
      <c r="K343" s="63">
        <v>1474009.94</v>
      </c>
      <c r="L343" s="64">
        <v>82600.179999999993</v>
      </c>
      <c r="M343" s="65">
        <v>1530550.75</v>
      </c>
      <c r="N343" s="63">
        <v>1467297.18</v>
      </c>
      <c r="O343" s="64">
        <v>82223.97</v>
      </c>
      <c r="P343" s="65">
        <v>1523580.52</v>
      </c>
      <c r="Q343" s="63">
        <v>1367954.06</v>
      </c>
      <c r="R343" s="64">
        <v>77254.47</v>
      </c>
      <c r="S343" s="65">
        <v>1419769.54</v>
      </c>
      <c r="T343" s="63">
        <v>1364861.42</v>
      </c>
      <c r="U343" s="64">
        <v>77158.94</v>
      </c>
      <c r="V343" s="66">
        <v>1416472.73</v>
      </c>
      <c r="W343" s="63">
        <v>1645136.27</v>
      </c>
      <c r="X343" s="64">
        <v>93120.95</v>
      </c>
      <c r="Y343" s="66">
        <v>1707216.85</v>
      </c>
      <c r="Z343" s="63">
        <v>1910651.37</v>
      </c>
      <c r="AA343" s="67">
        <v>6017.43</v>
      </c>
      <c r="AB343" s="64">
        <v>108150.11</v>
      </c>
      <c r="AC343" s="66">
        <v>1981388.04</v>
      </c>
      <c r="AD343" s="63">
        <v>1852377.96</v>
      </c>
      <c r="AE343" s="67">
        <v>4328.43</v>
      </c>
      <c r="AF343" s="64">
        <v>33309.129999999997</v>
      </c>
      <c r="AG343" s="66">
        <v>2001470.26</v>
      </c>
      <c r="AH343" s="63">
        <v>1602331.36</v>
      </c>
      <c r="AI343" s="67">
        <v>832.71</v>
      </c>
      <c r="AJ343" s="63">
        <v>0</v>
      </c>
      <c r="AK343" s="66">
        <v>1766904.34</v>
      </c>
      <c r="AL343" s="63">
        <v>2034155.39</v>
      </c>
      <c r="AM343" s="67">
        <v>2059.52</v>
      </c>
      <c r="AN343" s="63">
        <v>0</v>
      </c>
      <c r="AO343" s="66">
        <v>2240999.2599999998</v>
      </c>
      <c r="AP343" s="63">
        <v>2979807.61</v>
      </c>
      <c r="AQ343" s="67">
        <v>1129.07</v>
      </c>
      <c r="AR343" s="63">
        <v>0</v>
      </c>
      <c r="AS343" s="66">
        <f t="shared" si="94"/>
        <v>3279612.2260000003</v>
      </c>
      <c r="AT343" s="68"/>
      <c r="AU343" s="69"/>
      <c r="AV343" s="63">
        <v>24</v>
      </c>
      <c r="AW343" s="63">
        <v>24</v>
      </c>
      <c r="AX343" s="63">
        <v>24</v>
      </c>
      <c r="AY343" s="63">
        <v>26</v>
      </c>
      <c r="AZ343" s="63">
        <v>14</v>
      </c>
      <c r="BA343" s="63">
        <v>14</v>
      </c>
      <c r="BB343" s="63"/>
      <c r="BC343" s="63"/>
      <c r="BD343" s="70">
        <f t="shared" si="97"/>
        <v>2254074.83</v>
      </c>
      <c r="BE343" s="71">
        <f t="shared" si="95"/>
        <v>316.01</v>
      </c>
      <c r="BF343" s="72">
        <f t="shared" si="102"/>
        <v>520.02</v>
      </c>
      <c r="BG343" s="65">
        <f t="shared" si="96"/>
        <v>1455203.3299999998</v>
      </c>
      <c r="BH343" s="73">
        <f t="shared" si="98"/>
        <v>3.6550701456550178E-3</v>
      </c>
      <c r="BI343" s="74">
        <f t="shared" si="99"/>
        <v>3.65507014565502E-3</v>
      </c>
    </row>
    <row r="344" spans="1:61" ht="15.75" customHeight="1" x14ac:dyDescent="0.25">
      <c r="A344" s="59">
        <v>1</v>
      </c>
      <c r="B344" s="60">
        <v>377</v>
      </c>
      <c r="C344" s="60">
        <v>15</v>
      </c>
      <c r="D344" s="61" t="s">
        <v>85</v>
      </c>
      <c r="E344" s="61" t="s">
        <v>421</v>
      </c>
      <c r="F344" s="62">
        <v>1283</v>
      </c>
      <c r="G344" s="63">
        <v>10</v>
      </c>
      <c r="H344" s="63">
        <v>62727.62</v>
      </c>
      <c r="I344" s="64">
        <v>7412.11</v>
      </c>
      <c r="J344" s="65">
        <v>60847.06</v>
      </c>
      <c r="K344" s="63">
        <v>70270.570000000007</v>
      </c>
      <c r="L344" s="64">
        <v>7699.78</v>
      </c>
      <c r="M344" s="65">
        <v>68827.87</v>
      </c>
      <c r="N344" s="63">
        <v>83722.14</v>
      </c>
      <c r="O344" s="64">
        <v>3946.88</v>
      </c>
      <c r="P344" s="65">
        <v>87752.78</v>
      </c>
      <c r="Q344" s="63">
        <v>107819.81</v>
      </c>
      <c r="R344" s="64">
        <v>5207.8500000000004</v>
      </c>
      <c r="S344" s="65">
        <v>112873.15</v>
      </c>
      <c r="T344" s="63">
        <v>130440.35</v>
      </c>
      <c r="U344" s="64">
        <v>6251.28</v>
      </c>
      <c r="V344" s="66">
        <v>136607.97</v>
      </c>
      <c r="W344" s="63">
        <v>272232.46000000002</v>
      </c>
      <c r="X344" s="64">
        <v>12963.46</v>
      </c>
      <c r="Y344" s="66">
        <v>285195.90000000002</v>
      </c>
      <c r="Z344" s="63">
        <v>191097.49</v>
      </c>
      <c r="AA344" s="67">
        <v>1990.47</v>
      </c>
      <c r="AB344" s="64">
        <v>9099.9</v>
      </c>
      <c r="AC344" s="66">
        <v>210052.43</v>
      </c>
      <c r="AD344" s="63">
        <v>221548.28</v>
      </c>
      <c r="AE344" s="67">
        <v>5843.27</v>
      </c>
      <c r="AF344" s="64">
        <v>10365.879999999999</v>
      </c>
      <c r="AG344" s="66">
        <v>237917.63</v>
      </c>
      <c r="AH344" s="63">
        <v>233541.64</v>
      </c>
      <c r="AI344" s="67">
        <v>1269.9100000000001</v>
      </c>
      <c r="AJ344" s="63">
        <v>11059.88</v>
      </c>
      <c r="AK344" s="66">
        <v>258443.54</v>
      </c>
      <c r="AL344" s="63">
        <v>199324.18</v>
      </c>
      <c r="AM344" s="67">
        <v>1533.29</v>
      </c>
      <c r="AN344" s="63">
        <v>9493.77</v>
      </c>
      <c r="AO344" s="66">
        <v>222237.34</v>
      </c>
      <c r="AP344" s="63">
        <v>323907.59000000003</v>
      </c>
      <c r="AQ344" s="67">
        <v>1424.46</v>
      </c>
      <c r="AR344" s="63">
        <v>15424.200876999999</v>
      </c>
      <c r="AS344" s="66">
        <f t="shared" si="94"/>
        <v>355721.83803530002</v>
      </c>
      <c r="AT344" s="68"/>
      <c r="AU344" s="69"/>
      <c r="AV344" s="63">
        <v>55</v>
      </c>
      <c r="AW344" s="63">
        <v>55</v>
      </c>
      <c r="AX344" s="63">
        <v>69</v>
      </c>
      <c r="AY344" s="63">
        <v>69</v>
      </c>
      <c r="AZ344" s="63">
        <v>82</v>
      </c>
      <c r="BA344" s="63">
        <v>82</v>
      </c>
      <c r="BB344" s="63"/>
      <c r="BC344" s="63"/>
      <c r="BD344" s="70">
        <f t="shared" si="97"/>
        <v>256874.56</v>
      </c>
      <c r="BE344" s="71">
        <f t="shared" si="95"/>
        <v>200.21</v>
      </c>
      <c r="BF344" s="72">
        <f t="shared" si="102"/>
        <v>520.02</v>
      </c>
      <c r="BG344" s="65">
        <f t="shared" si="96"/>
        <v>410316.22999999992</v>
      </c>
      <c r="BH344" s="73">
        <f t="shared" si="98"/>
        <v>1.0306014091863833E-3</v>
      </c>
      <c r="BI344" s="74">
        <f t="shared" si="99"/>
        <v>1.03060140918638E-3</v>
      </c>
    </row>
    <row r="345" spans="1:61" ht="15.75" customHeight="1" x14ac:dyDescent="0.25">
      <c r="A345" s="59">
        <v>1</v>
      </c>
      <c r="B345" s="60">
        <v>378</v>
      </c>
      <c r="C345" s="60">
        <v>4</v>
      </c>
      <c r="D345" s="61" t="s">
        <v>85</v>
      </c>
      <c r="E345" s="61" t="s">
        <v>422</v>
      </c>
      <c r="F345" s="62">
        <v>466</v>
      </c>
      <c r="G345" s="63">
        <v>10</v>
      </c>
      <c r="H345" s="63">
        <v>28482.69</v>
      </c>
      <c r="I345" s="64">
        <v>0</v>
      </c>
      <c r="J345" s="65">
        <v>31330.959999999999</v>
      </c>
      <c r="K345" s="63">
        <v>26586.12</v>
      </c>
      <c r="L345" s="64">
        <v>0</v>
      </c>
      <c r="M345" s="65">
        <v>29244.74</v>
      </c>
      <c r="N345" s="63">
        <v>27852.11</v>
      </c>
      <c r="O345" s="64">
        <v>0</v>
      </c>
      <c r="P345" s="65">
        <v>30637.32</v>
      </c>
      <c r="Q345" s="63">
        <v>34328.21</v>
      </c>
      <c r="R345" s="64">
        <v>0</v>
      </c>
      <c r="S345" s="65">
        <v>37761.040000000001</v>
      </c>
      <c r="T345" s="63">
        <v>33977.599999999999</v>
      </c>
      <c r="U345" s="64">
        <v>0</v>
      </c>
      <c r="V345" s="66">
        <v>37375.360000000001</v>
      </c>
      <c r="W345" s="63">
        <v>47925.03</v>
      </c>
      <c r="X345" s="64">
        <v>0</v>
      </c>
      <c r="Y345" s="66">
        <v>52717.53</v>
      </c>
      <c r="Z345" s="63">
        <v>37982.300000000003</v>
      </c>
      <c r="AA345" s="67">
        <v>1518.1</v>
      </c>
      <c r="AB345" s="64">
        <v>0</v>
      </c>
      <c r="AC345" s="66">
        <v>59162.98</v>
      </c>
      <c r="AD345" s="63">
        <v>33438.57</v>
      </c>
      <c r="AE345" s="67">
        <v>1187.17</v>
      </c>
      <c r="AF345" s="64">
        <v>0</v>
      </c>
      <c r="AG345" s="66">
        <v>56280.84</v>
      </c>
      <c r="AH345" s="63">
        <v>34419.67</v>
      </c>
      <c r="AI345" s="67">
        <v>1439.25</v>
      </c>
      <c r="AJ345" s="63">
        <v>0</v>
      </c>
      <c r="AK345" s="66">
        <v>56206.79</v>
      </c>
      <c r="AL345" s="63">
        <v>52790.7</v>
      </c>
      <c r="AM345" s="67">
        <v>1883.81</v>
      </c>
      <c r="AN345" s="63">
        <v>0</v>
      </c>
      <c r="AO345" s="66">
        <v>76582.880000000005</v>
      </c>
      <c r="AP345" s="63">
        <v>92786.25</v>
      </c>
      <c r="AQ345" s="67">
        <v>2013.52</v>
      </c>
      <c r="AR345" s="63">
        <v>0</v>
      </c>
      <c r="AS345" s="66">
        <f t="shared" si="94"/>
        <v>126128.56300000001</v>
      </c>
      <c r="AT345" s="68"/>
      <c r="AU345" s="69"/>
      <c r="AV345" s="63">
        <v>87</v>
      </c>
      <c r="AW345" s="63">
        <v>95</v>
      </c>
      <c r="AX345" s="63">
        <v>91</v>
      </c>
      <c r="AY345" s="63">
        <v>94</v>
      </c>
      <c r="AZ345" s="63">
        <v>120</v>
      </c>
      <c r="BA345" s="63">
        <v>120</v>
      </c>
      <c r="BB345" s="63"/>
      <c r="BC345" s="63"/>
      <c r="BD345" s="70">
        <f t="shared" si="97"/>
        <v>74872.41</v>
      </c>
      <c r="BE345" s="71">
        <f t="shared" si="95"/>
        <v>160.66999999999999</v>
      </c>
      <c r="BF345" s="72">
        <f t="shared" si="102"/>
        <v>520.02</v>
      </c>
      <c r="BG345" s="65">
        <f t="shared" si="96"/>
        <v>167457.1</v>
      </c>
      <c r="BH345" s="73">
        <f t="shared" si="98"/>
        <v>4.2060613404998662E-4</v>
      </c>
      <c r="BI345" s="74">
        <f t="shared" si="99"/>
        <v>4.20606134049987E-4</v>
      </c>
    </row>
    <row r="346" spans="1:61" ht="15.75" customHeight="1" x14ac:dyDescent="0.25">
      <c r="A346" s="59">
        <v>1</v>
      </c>
      <c r="B346" s="60">
        <v>379</v>
      </c>
      <c r="C346" s="60">
        <v>13</v>
      </c>
      <c r="D346" s="61" t="s">
        <v>85</v>
      </c>
      <c r="E346" s="61" t="s">
        <v>423</v>
      </c>
      <c r="F346" s="62">
        <v>1746</v>
      </c>
      <c r="G346" s="63">
        <v>10</v>
      </c>
      <c r="H346" s="63">
        <v>418860.51</v>
      </c>
      <c r="I346" s="64">
        <v>0</v>
      </c>
      <c r="J346" s="65">
        <v>460746.57</v>
      </c>
      <c r="K346" s="63">
        <v>489031.59</v>
      </c>
      <c r="L346" s="64">
        <v>0</v>
      </c>
      <c r="M346" s="65">
        <v>537934.75</v>
      </c>
      <c r="N346" s="63">
        <v>431294.38</v>
      </c>
      <c r="O346" s="64">
        <v>0</v>
      </c>
      <c r="P346" s="65">
        <v>474423.82</v>
      </c>
      <c r="Q346" s="63">
        <v>470299.21</v>
      </c>
      <c r="R346" s="64">
        <v>0</v>
      </c>
      <c r="S346" s="65">
        <v>517329.13</v>
      </c>
      <c r="T346" s="63">
        <v>438120.56</v>
      </c>
      <c r="U346" s="64">
        <v>0</v>
      </c>
      <c r="V346" s="66">
        <v>481932.61</v>
      </c>
      <c r="W346" s="63">
        <v>519119.21</v>
      </c>
      <c r="X346" s="64">
        <v>0</v>
      </c>
      <c r="Y346" s="66">
        <v>571031.13</v>
      </c>
      <c r="Z346" s="63">
        <v>610633.55000000005</v>
      </c>
      <c r="AA346" s="67">
        <v>61524.05</v>
      </c>
      <c r="AB346" s="64">
        <v>0</v>
      </c>
      <c r="AC346" s="66">
        <v>997769.21</v>
      </c>
      <c r="AD346" s="63">
        <v>568255.51</v>
      </c>
      <c r="AE346" s="67">
        <v>45578.34</v>
      </c>
      <c r="AF346" s="64">
        <v>0</v>
      </c>
      <c r="AG346" s="66">
        <v>985994.05</v>
      </c>
      <c r="AH346" s="63">
        <v>505726.42</v>
      </c>
      <c r="AI346" s="67">
        <v>55512.800000000003</v>
      </c>
      <c r="AJ346" s="63">
        <v>0</v>
      </c>
      <c r="AK346" s="66">
        <v>944826.86</v>
      </c>
      <c r="AL346" s="63">
        <v>701694.64</v>
      </c>
      <c r="AM346" s="67">
        <v>70702.009999999995</v>
      </c>
      <c r="AN346" s="63">
        <v>0</v>
      </c>
      <c r="AO346" s="66">
        <v>1140836.8799999999</v>
      </c>
      <c r="AP346" s="63">
        <v>935152.27</v>
      </c>
      <c r="AQ346" s="67">
        <v>63018.22</v>
      </c>
      <c r="AR346" s="63">
        <v>0</v>
      </c>
      <c r="AS346" s="66">
        <f t="shared" si="94"/>
        <v>1401484.2270000002</v>
      </c>
      <c r="AT346" s="68"/>
      <c r="AU346" s="69"/>
      <c r="AV346" s="63">
        <v>1798</v>
      </c>
      <c r="AW346" s="63">
        <v>1877</v>
      </c>
      <c r="AX346" s="63">
        <v>2053</v>
      </c>
      <c r="AY346" s="63">
        <v>2040</v>
      </c>
      <c r="AZ346" s="63">
        <v>2019</v>
      </c>
      <c r="BA346" s="63">
        <v>2019</v>
      </c>
      <c r="BB346" s="63"/>
      <c r="BC346" s="63"/>
      <c r="BD346" s="70">
        <f t="shared" si="97"/>
        <v>1094182.25</v>
      </c>
      <c r="BE346" s="71">
        <f t="shared" si="95"/>
        <v>626.67999999999995</v>
      </c>
      <c r="BF346" s="72">
        <f t="shared" si="102"/>
        <v>520.02</v>
      </c>
      <c r="BG346" s="65">
        <f t="shared" si="96"/>
        <v>0</v>
      </c>
      <c r="BH346" s="73">
        <f t="shared" si="98"/>
        <v>0</v>
      </c>
      <c r="BI346" s="74">
        <f t="shared" si="99"/>
        <v>0</v>
      </c>
    </row>
    <row r="347" spans="1:61" ht="15.75" customHeight="1" x14ac:dyDescent="0.25">
      <c r="A347" s="59">
        <v>1</v>
      </c>
      <c r="B347" s="60">
        <v>380</v>
      </c>
      <c r="C347" s="60">
        <v>1</v>
      </c>
      <c r="D347" s="61" t="s">
        <v>89</v>
      </c>
      <c r="E347" s="61" t="s">
        <v>424</v>
      </c>
      <c r="F347" s="62">
        <v>37435</v>
      </c>
      <c r="G347" s="63">
        <v>15</v>
      </c>
      <c r="H347" s="63">
        <v>24048364.690000001</v>
      </c>
      <c r="I347" s="64">
        <v>0</v>
      </c>
      <c r="J347" s="65">
        <v>27655619.390000001</v>
      </c>
      <c r="K347" s="63">
        <v>24094346.93</v>
      </c>
      <c r="L347" s="64">
        <v>0</v>
      </c>
      <c r="M347" s="65">
        <v>27708498.969999999</v>
      </c>
      <c r="N347" s="63">
        <v>22311972.600000001</v>
      </c>
      <c r="O347" s="64">
        <v>0</v>
      </c>
      <c r="P347" s="65">
        <v>25658768.489999998</v>
      </c>
      <c r="Q347" s="63">
        <v>23657228.559999999</v>
      </c>
      <c r="R347" s="64">
        <v>0</v>
      </c>
      <c r="S347" s="65">
        <v>27205812.850000001</v>
      </c>
      <c r="T347" s="63">
        <v>21848172.09</v>
      </c>
      <c r="U347" s="64">
        <v>0</v>
      </c>
      <c r="V347" s="66">
        <v>25125397.899999999</v>
      </c>
      <c r="W347" s="63">
        <v>24554296.010000002</v>
      </c>
      <c r="X347" s="64">
        <v>0</v>
      </c>
      <c r="Y347" s="66">
        <v>28237440.41</v>
      </c>
      <c r="Z347" s="63">
        <v>27316601.149999999</v>
      </c>
      <c r="AA347" s="67">
        <v>49150.78</v>
      </c>
      <c r="AB347" s="64">
        <v>0</v>
      </c>
      <c r="AC347" s="66">
        <v>31389162.59</v>
      </c>
      <c r="AD347" s="63">
        <v>26300581.640000001</v>
      </c>
      <c r="AE347" s="67">
        <v>13362.7</v>
      </c>
      <c r="AF347" s="64">
        <v>0</v>
      </c>
      <c r="AG347" s="66">
        <v>30266246.43</v>
      </c>
      <c r="AH347" s="63">
        <v>23395018.539999999</v>
      </c>
      <c r="AI347" s="67">
        <v>9892.11</v>
      </c>
      <c r="AJ347" s="63">
        <v>0</v>
      </c>
      <c r="AK347" s="66">
        <v>26938455.82</v>
      </c>
      <c r="AL347" s="63">
        <v>29622775.710000001</v>
      </c>
      <c r="AM347" s="67">
        <v>12661.39</v>
      </c>
      <c r="AN347" s="63">
        <v>0</v>
      </c>
      <c r="AO347" s="66">
        <v>34095360.310000002</v>
      </c>
      <c r="AP347" s="63">
        <v>40233218.32</v>
      </c>
      <c r="AQ347" s="67">
        <v>11478.62</v>
      </c>
      <c r="AR347" s="63">
        <v>0</v>
      </c>
      <c r="AS347" s="66">
        <f t="shared" si="94"/>
        <v>46317272.879000001</v>
      </c>
      <c r="AT347" s="68"/>
      <c r="AU347" s="69"/>
      <c r="AV347" s="63">
        <v>138</v>
      </c>
      <c r="AW347" s="63">
        <v>157</v>
      </c>
      <c r="AX347" s="63">
        <v>199</v>
      </c>
      <c r="AY347" s="63">
        <v>191</v>
      </c>
      <c r="AZ347" s="63">
        <v>272</v>
      </c>
      <c r="BA347" s="63">
        <v>272</v>
      </c>
      <c r="BB347" s="63"/>
      <c r="BC347" s="63"/>
      <c r="BD347" s="70">
        <f t="shared" si="97"/>
        <v>33801299.609999999</v>
      </c>
      <c r="BE347" s="71">
        <f t="shared" si="95"/>
        <v>902.93</v>
      </c>
      <c r="BF347" s="72">
        <f>+$BJ$601</f>
        <v>508.08</v>
      </c>
      <c r="BG347" s="65">
        <f t="shared" si="96"/>
        <v>0</v>
      </c>
      <c r="BH347" s="73">
        <f t="shared" si="98"/>
        <v>0</v>
      </c>
      <c r="BI347" s="74">
        <f t="shared" si="99"/>
        <v>0</v>
      </c>
    </row>
    <row r="348" spans="1:61" ht="15.75" customHeight="1" x14ac:dyDescent="0.25">
      <c r="A348" s="59">
        <v>1</v>
      </c>
      <c r="B348" s="60">
        <v>381</v>
      </c>
      <c r="C348" s="60">
        <v>14</v>
      </c>
      <c r="D348" s="61" t="s">
        <v>85</v>
      </c>
      <c r="E348" s="61" t="s">
        <v>425</v>
      </c>
      <c r="F348" s="62">
        <v>1775</v>
      </c>
      <c r="G348" s="63">
        <v>10</v>
      </c>
      <c r="H348" s="63">
        <v>158176.82</v>
      </c>
      <c r="I348" s="64">
        <v>0</v>
      </c>
      <c r="J348" s="65">
        <v>173994.5</v>
      </c>
      <c r="K348" s="63">
        <v>156906.62</v>
      </c>
      <c r="L348" s="64">
        <v>0</v>
      </c>
      <c r="M348" s="65">
        <v>172597.28</v>
      </c>
      <c r="N348" s="63">
        <v>94718.7</v>
      </c>
      <c r="O348" s="64">
        <v>0</v>
      </c>
      <c r="P348" s="65">
        <v>104190.57</v>
      </c>
      <c r="Q348" s="63">
        <v>123345.23</v>
      </c>
      <c r="R348" s="64">
        <v>0</v>
      </c>
      <c r="S348" s="65">
        <v>135679.75</v>
      </c>
      <c r="T348" s="63">
        <v>97957.98</v>
      </c>
      <c r="U348" s="64">
        <v>0</v>
      </c>
      <c r="V348" s="66">
        <v>107753.78</v>
      </c>
      <c r="W348" s="63">
        <v>221511.33</v>
      </c>
      <c r="X348" s="64">
        <v>0</v>
      </c>
      <c r="Y348" s="66">
        <v>243662.46</v>
      </c>
      <c r="Z348" s="63">
        <v>198343.1</v>
      </c>
      <c r="AA348" s="67">
        <v>957.38</v>
      </c>
      <c r="AB348" s="64">
        <v>0</v>
      </c>
      <c r="AC348" s="66">
        <v>218177.41</v>
      </c>
      <c r="AD348" s="63">
        <v>192003.69</v>
      </c>
      <c r="AE348" s="67">
        <v>344.55</v>
      </c>
      <c r="AF348" s="64">
        <v>0</v>
      </c>
      <c r="AG348" s="66">
        <v>211204.06</v>
      </c>
      <c r="AH348" s="63">
        <v>234194.5</v>
      </c>
      <c r="AI348" s="67">
        <v>0</v>
      </c>
      <c r="AJ348" s="63">
        <v>0</v>
      </c>
      <c r="AK348" s="66">
        <v>257613.95</v>
      </c>
      <c r="AL348" s="63">
        <v>299842.12</v>
      </c>
      <c r="AM348" s="67">
        <v>0</v>
      </c>
      <c r="AN348" s="63">
        <v>0</v>
      </c>
      <c r="AO348" s="66">
        <v>329826.34000000003</v>
      </c>
      <c r="AP348" s="63">
        <v>426231.52</v>
      </c>
      <c r="AQ348" s="67">
        <v>93.25</v>
      </c>
      <c r="AR348" s="63">
        <v>0</v>
      </c>
      <c r="AS348" s="66">
        <f t="shared" si="94"/>
        <v>469409.06100000005</v>
      </c>
      <c r="AT348" s="68"/>
      <c r="AU348" s="69"/>
      <c r="AV348" s="63">
        <v>0</v>
      </c>
      <c r="AW348" s="63">
        <v>0</v>
      </c>
      <c r="AX348" s="63">
        <v>0</v>
      </c>
      <c r="AY348" s="63">
        <v>0</v>
      </c>
      <c r="AZ348" s="63">
        <v>3</v>
      </c>
      <c r="BA348" s="63">
        <v>3</v>
      </c>
      <c r="BB348" s="63"/>
      <c r="BC348" s="63"/>
      <c r="BD348" s="70">
        <f t="shared" si="97"/>
        <v>297246.15999999997</v>
      </c>
      <c r="BE348" s="71">
        <f t="shared" si="95"/>
        <v>167.46</v>
      </c>
      <c r="BF348" s="72">
        <f t="shared" ref="BF348:BF352" si="103">+$BJ$600</f>
        <v>520.02</v>
      </c>
      <c r="BG348" s="65">
        <f t="shared" si="96"/>
        <v>625793.99999999988</v>
      </c>
      <c r="BH348" s="73">
        <f t="shared" si="98"/>
        <v>1.5718222461255885E-3</v>
      </c>
      <c r="BI348" s="74">
        <f t="shared" si="99"/>
        <v>1.57182224612559E-3</v>
      </c>
    </row>
    <row r="349" spans="1:61" ht="15.75" customHeight="1" x14ac:dyDescent="0.25">
      <c r="A349" s="59">
        <v>1</v>
      </c>
      <c r="B349" s="60">
        <v>382</v>
      </c>
      <c r="C349" s="60">
        <v>17</v>
      </c>
      <c r="D349" s="61" t="s">
        <v>85</v>
      </c>
      <c r="E349" s="61" t="s">
        <v>426</v>
      </c>
      <c r="F349" s="62">
        <v>4511</v>
      </c>
      <c r="G349" s="63">
        <v>10</v>
      </c>
      <c r="H349" s="63">
        <v>1007906.25</v>
      </c>
      <c r="I349" s="64">
        <v>0</v>
      </c>
      <c r="J349" s="65">
        <v>1108696.8799999999</v>
      </c>
      <c r="K349" s="63">
        <v>1174877.97</v>
      </c>
      <c r="L349" s="64">
        <v>0</v>
      </c>
      <c r="M349" s="65">
        <v>1292365.76</v>
      </c>
      <c r="N349" s="63">
        <v>997450.13</v>
      </c>
      <c r="O349" s="64">
        <v>0</v>
      </c>
      <c r="P349" s="65">
        <v>1097195.1399999999</v>
      </c>
      <c r="Q349" s="63">
        <v>1150545.47</v>
      </c>
      <c r="R349" s="64">
        <v>0</v>
      </c>
      <c r="S349" s="65">
        <v>1265600.02</v>
      </c>
      <c r="T349" s="63">
        <v>1123495.1599999999</v>
      </c>
      <c r="U349" s="64">
        <v>0</v>
      </c>
      <c r="V349" s="66">
        <v>1235844.67</v>
      </c>
      <c r="W349" s="63">
        <v>1279511.0900000001</v>
      </c>
      <c r="X349" s="64">
        <v>0</v>
      </c>
      <c r="Y349" s="66">
        <v>1407462.2</v>
      </c>
      <c r="Z349" s="63">
        <v>1342367.23</v>
      </c>
      <c r="AA349" s="67">
        <v>121235.93</v>
      </c>
      <c r="AB349" s="64">
        <v>0</v>
      </c>
      <c r="AC349" s="66">
        <v>2121544.25</v>
      </c>
      <c r="AD349" s="63">
        <v>1143693.1599999999</v>
      </c>
      <c r="AE349" s="67">
        <v>92137.91</v>
      </c>
      <c r="AF349" s="64">
        <v>0</v>
      </c>
      <c r="AG349" s="66">
        <v>1865151.95</v>
      </c>
      <c r="AH349" s="63">
        <v>1169441.68</v>
      </c>
      <c r="AI349" s="67">
        <v>142557.10999999999</v>
      </c>
      <c r="AJ349" s="63">
        <v>0</v>
      </c>
      <c r="AK349" s="66">
        <v>1862103.39</v>
      </c>
      <c r="AL349" s="63">
        <v>1438214.11</v>
      </c>
      <c r="AM349" s="67">
        <v>154513.26999999999</v>
      </c>
      <c r="AN349" s="63">
        <v>0</v>
      </c>
      <c r="AO349" s="66">
        <v>2152485.02</v>
      </c>
      <c r="AP349" s="63">
        <v>2173072.34</v>
      </c>
      <c r="AQ349" s="67">
        <v>179407.07</v>
      </c>
      <c r="AR349" s="63">
        <v>0</v>
      </c>
      <c r="AS349" s="66">
        <f t="shared" si="94"/>
        <v>3072706.5930000003</v>
      </c>
      <c r="AT349" s="68"/>
      <c r="AU349" s="69"/>
      <c r="AV349" s="63">
        <v>3554</v>
      </c>
      <c r="AW349" s="63">
        <v>3235</v>
      </c>
      <c r="AX349" s="63">
        <v>3345</v>
      </c>
      <c r="AY349" s="63">
        <v>3381</v>
      </c>
      <c r="AZ349" s="63">
        <v>4017</v>
      </c>
      <c r="BA349" s="63">
        <v>3991</v>
      </c>
      <c r="BB349" s="63"/>
      <c r="BC349" s="63"/>
      <c r="BD349" s="70">
        <f t="shared" si="97"/>
        <v>2214798.2400000002</v>
      </c>
      <c r="BE349" s="71">
        <f t="shared" si="95"/>
        <v>490.98</v>
      </c>
      <c r="BF349" s="72">
        <f t="shared" si="103"/>
        <v>520.02</v>
      </c>
      <c r="BG349" s="65">
        <f t="shared" si="96"/>
        <v>130999.43999999984</v>
      </c>
      <c r="BH349" s="73">
        <f t="shared" si="98"/>
        <v>3.290345289695875E-4</v>
      </c>
      <c r="BI349" s="74">
        <f t="shared" si="99"/>
        <v>3.2903452896958799E-4</v>
      </c>
    </row>
    <row r="350" spans="1:61" ht="15.75" customHeight="1" x14ac:dyDescent="0.25">
      <c r="A350" s="59">
        <v>1</v>
      </c>
      <c r="B350" s="60">
        <v>383</v>
      </c>
      <c r="C350" s="60">
        <v>17</v>
      </c>
      <c r="D350" s="61" t="s">
        <v>85</v>
      </c>
      <c r="E350" s="61" t="s">
        <v>427</v>
      </c>
      <c r="F350" s="62">
        <v>1613</v>
      </c>
      <c r="G350" s="63">
        <v>10</v>
      </c>
      <c r="H350" s="63">
        <v>278590.21000000002</v>
      </c>
      <c r="I350" s="64">
        <v>0</v>
      </c>
      <c r="J350" s="65">
        <v>306449.23</v>
      </c>
      <c r="K350" s="63">
        <v>310011.84999999998</v>
      </c>
      <c r="L350" s="64">
        <v>0</v>
      </c>
      <c r="M350" s="65">
        <v>341013.03</v>
      </c>
      <c r="N350" s="63">
        <v>303185.49</v>
      </c>
      <c r="O350" s="64">
        <v>0</v>
      </c>
      <c r="P350" s="65">
        <v>333504.03999999998</v>
      </c>
      <c r="Q350" s="63">
        <v>355585.35</v>
      </c>
      <c r="R350" s="64">
        <v>0</v>
      </c>
      <c r="S350" s="65">
        <v>391143.88</v>
      </c>
      <c r="T350" s="63">
        <v>369802.18</v>
      </c>
      <c r="U350" s="64">
        <v>0</v>
      </c>
      <c r="V350" s="66">
        <v>406782.39</v>
      </c>
      <c r="W350" s="63">
        <v>422852.17</v>
      </c>
      <c r="X350" s="64">
        <v>0</v>
      </c>
      <c r="Y350" s="66">
        <v>465137.39</v>
      </c>
      <c r="Z350" s="63">
        <v>420276.66</v>
      </c>
      <c r="AA350" s="67">
        <v>45380.65</v>
      </c>
      <c r="AB350" s="64">
        <v>0</v>
      </c>
      <c r="AC350" s="66">
        <v>740217.58</v>
      </c>
      <c r="AD350" s="63">
        <v>395173.44</v>
      </c>
      <c r="AE350" s="67">
        <v>33196.33</v>
      </c>
      <c r="AF350" s="64">
        <v>0</v>
      </c>
      <c r="AG350" s="66">
        <v>710896.3</v>
      </c>
      <c r="AH350" s="63">
        <v>394282.79</v>
      </c>
      <c r="AI350" s="67">
        <v>54368.84</v>
      </c>
      <c r="AJ350" s="63">
        <v>0</v>
      </c>
      <c r="AK350" s="66">
        <v>739623.04</v>
      </c>
      <c r="AL350" s="63">
        <v>621768.31999999995</v>
      </c>
      <c r="AM350" s="67">
        <v>59535.7</v>
      </c>
      <c r="AN350" s="63">
        <v>0</v>
      </c>
      <c r="AO350" s="66">
        <v>978260.78</v>
      </c>
      <c r="AP350" s="63">
        <v>1153723.83</v>
      </c>
      <c r="AQ350" s="67">
        <v>55365.34</v>
      </c>
      <c r="AR350" s="63">
        <v>0</v>
      </c>
      <c r="AS350" s="66">
        <f t="shared" si="94"/>
        <v>1595146.1350000002</v>
      </c>
      <c r="AT350" s="68"/>
      <c r="AU350" s="69"/>
      <c r="AV350" s="63">
        <v>1497</v>
      </c>
      <c r="AW350" s="63">
        <v>1428</v>
      </c>
      <c r="AX350" s="63">
        <v>1670</v>
      </c>
      <c r="AY350" s="63">
        <v>1643</v>
      </c>
      <c r="AZ350" s="63">
        <v>1767</v>
      </c>
      <c r="BA350" s="63">
        <v>1761</v>
      </c>
      <c r="BB350" s="63"/>
      <c r="BC350" s="63"/>
      <c r="BD350" s="70">
        <f t="shared" si="97"/>
        <v>952828.77</v>
      </c>
      <c r="BE350" s="71">
        <f t="shared" si="95"/>
        <v>590.72</v>
      </c>
      <c r="BF350" s="72">
        <f t="shared" si="103"/>
        <v>520.02</v>
      </c>
      <c r="BG350" s="65">
        <f t="shared" si="96"/>
        <v>0</v>
      </c>
      <c r="BH350" s="73">
        <f t="shared" si="98"/>
        <v>0</v>
      </c>
      <c r="BI350" s="74">
        <f t="shared" si="99"/>
        <v>0</v>
      </c>
    </row>
    <row r="351" spans="1:61" ht="15.75" customHeight="1" x14ac:dyDescent="0.25">
      <c r="A351" s="59">
        <v>1</v>
      </c>
      <c r="B351" s="60">
        <v>385</v>
      </c>
      <c r="C351" s="60">
        <v>20</v>
      </c>
      <c r="D351" s="61" t="s">
        <v>85</v>
      </c>
      <c r="E351" s="61" t="s">
        <v>428</v>
      </c>
      <c r="F351" s="62">
        <v>2636</v>
      </c>
      <c r="G351" s="63">
        <v>10</v>
      </c>
      <c r="H351" s="63">
        <v>293758.58</v>
      </c>
      <c r="I351" s="64">
        <v>0</v>
      </c>
      <c r="J351" s="65">
        <v>323134.44</v>
      </c>
      <c r="K351" s="63">
        <v>367021.83</v>
      </c>
      <c r="L351" s="64">
        <v>0</v>
      </c>
      <c r="M351" s="65">
        <v>403724.01</v>
      </c>
      <c r="N351" s="63">
        <v>234871.21</v>
      </c>
      <c r="O351" s="64">
        <v>0</v>
      </c>
      <c r="P351" s="65">
        <v>258358.34</v>
      </c>
      <c r="Q351" s="63">
        <v>267767.17</v>
      </c>
      <c r="R351" s="64">
        <v>0</v>
      </c>
      <c r="S351" s="65">
        <v>294543.89</v>
      </c>
      <c r="T351" s="63">
        <v>238410.68</v>
      </c>
      <c r="U351" s="64">
        <v>0</v>
      </c>
      <c r="V351" s="66">
        <v>262251.74</v>
      </c>
      <c r="W351" s="63">
        <v>387237.01</v>
      </c>
      <c r="X351" s="64">
        <v>0</v>
      </c>
      <c r="Y351" s="66">
        <v>425960.71</v>
      </c>
      <c r="Z351" s="63">
        <v>406970.32</v>
      </c>
      <c r="AA351" s="67">
        <v>345.51</v>
      </c>
      <c r="AB351" s="64">
        <v>0</v>
      </c>
      <c r="AC351" s="66">
        <v>451448.14</v>
      </c>
      <c r="AD351" s="63">
        <v>394048.29</v>
      </c>
      <c r="AE351" s="67">
        <v>873.97</v>
      </c>
      <c r="AF351" s="64">
        <v>0</v>
      </c>
      <c r="AG351" s="66">
        <v>438185.56</v>
      </c>
      <c r="AH351" s="63">
        <v>427116.14</v>
      </c>
      <c r="AI351" s="67">
        <v>1206.51</v>
      </c>
      <c r="AJ351" s="63">
        <v>0</v>
      </c>
      <c r="AK351" s="66">
        <v>477260.3</v>
      </c>
      <c r="AL351" s="63">
        <v>365224.42</v>
      </c>
      <c r="AM351" s="67">
        <v>613.76</v>
      </c>
      <c r="AN351" s="63">
        <v>0</v>
      </c>
      <c r="AO351" s="66">
        <v>410269.42</v>
      </c>
      <c r="AP351" s="63">
        <v>714739</v>
      </c>
      <c r="AQ351" s="67">
        <v>490.95</v>
      </c>
      <c r="AR351" s="63">
        <v>0</v>
      </c>
      <c r="AS351" s="66">
        <f t="shared" si="94"/>
        <v>793337.43500000017</v>
      </c>
      <c r="AT351" s="68"/>
      <c r="AU351" s="69"/>
      <c r="AV351" s="63">
        <v>19</v>
      </c>
      <c r="AW351" s="63">
        <v>26</v>
      </c>
      <c r="AX351" s="63">
        <v>40</v>
      </c>
      <c r="AY351" s="63">
        <v>42</v>
      </c>
      <c r="AZ351" s="63">
        <v>35</v>
      </c>
      <c r="BA351" s="63">
        <v>35</v>
      </c>
      <c r="BB351" s="63"/>
      <c r="BC351" s="63"/>
      <c r="BD351" s="70">
        <f t="shared" si="97"/>
        <v>514100.17</v>
      </c>
      <c r="BE351" s="71">
        <f t="shared" si="95"/>
        <v>195.03</v>
      </c>
      <c r="BF351" s="72">
        <f t="shared" si="103"/>
        <v>520.02</v>
      </c>
      <c r="BG351" s="65">
        <f t="shared" si="96"/>
        <v>856673.64</v>
      </c>
      <c r="BH351" s="73">
        <f t="shared" si="98"/>
        <v>2.151728340350633E-3</v>
      </c>
      <c r="BI351" s="74">
        <f t="shared" si="99"/>
        <v>2.1517283403506299E-3</v>
      </c>
    </row>
    <row r="352" spans="1:61" ht="15.75" customHeight="1" x14ac:dyDescent="0.25">
      <c r="A352" s="59">
        <v>1</v>
      </c>
      <c r="B352" s="60">
        <v>386</v>
      </c>
      <c r="C352" s="60">
        <v>14</v>
      </c>
      <c r="D352" s="61" t="s">
        <v>85</v>
      </c>
      <c r="E352" s="61" t="s">
        <v>429</v>
      </c>
      <c r="F352" s="62">
        <v>3558</v>
      </c>
      <c r="G352" s="63">
        <v>10</v>
      </c>
      <c r="H352" s="63">
        <v>449177.15</v>
      </c>
      <c r="I352" s="64">
        <v>0</v>
      </c>
      <c r="J352" s="65">
        <v>494094.87</v>
      </c>
      <c r="K352" s="63">
        <v>360375.62</v>
      </c>
      <c r="L352" s="64">
        <v>0</v>
      </c>
      <c r="M352" s="65">
        <v>396413.18</v>
      </c>
      <c r="N352" s="63">
        <v>205538.2</v>
      </c>
      <c r="O352" s="64">
        <v>0</v>
      </c>
      <c r="P352" s="65">
        <v>226092.02</v>
      </c>
      <c r="Q352" s="63">
        <v>418799.66</v>
      </c>
      <c r="R352" s="64">
        <v>0</v>
      </c>
      <c r="S352" s="65">
        <v>460679.63</v>
      </c>
      <c r="T352" s="63">
        <v>354486.29</v>
      </c>
      <c r="U352" s="64">
        <v>0</v>
      </c>
      <c r="V352" s="66">
        <v>389934.91</v>
      </c>
      <c r="W352" s="63">
        <v>459157.25</v>
      </c>
      <c r="X352" s="64">
        <v>0</v>
      </c>
      <c r="Y352" s="66">
        <v>505072.98</v>
      </c>
      <c r="Z352" s="63">
        <v>505014.98</v>
      </c>
      <c r="AA352" s="67">
        <v>600.16</v>
      </c>
      <c r="AB352" s="64">
        <v>0</v>
      </c>
      <c r="AC352" s="66">
        <v>555516.47</v>
      </c>
      <c r="AD352" s="63">
        <v>462529.88</v>
      </c>
      <c r="AE352" s="67">
        <v>371.53</v>
      </c>
      <c r="AF352" s="64">
        <v>0</v>
      </c>
      <c r="AG352" s="66">
        <v>508782.87</v>
      </c>
      <c r="AH352" s="63">
        <v>432986.64</v>
      </c>
      <c r="AI352" s="67">
        <v>0</v>
      </c>
      <c r="AJ352" s="63">
        <v>0</v>
      </c>
      <c r="AK352" s="66">
        <v>477161.28</v>
      </c>
      <c r="AL352" s="63">
        <v>719807.37</v>
      </c>
      <c r="AM352" s="67">
        <v>79.63</v>
      </c>
      <c r="AN352" s="63">
        <v>0</v>
      </c>
      <c r="AO352" s="66">
        <v>792576.48</v>
      </c>
      <c r="AP352" s="63">
        <v>998434.47</v>
      </c>
      <c r="AQ352" s="67">
        <v>79.63</v>
      </c>
      <c r="AR352" s="63">
        <v>0</v>
      </c>
      <c r="AS352" s="66">
        <f t="shared" si="94"/>
        <v>1099066.2760000001</v>
      </c>
      <c r="AT352" s="68"/>
      <c r="AU352" s="69"/>
      <c r="AV352" s="63">
        <v>0</v>
      </c>
      <c r="AW352" s="63">
        <v>0</v>
      </c>
      <c r="AX352" s="63">
        <v>4</v>
      </c>
      <c r="AY352" s="63">
        <v>4</v>
      </c>
      <c r="AZ352" s="63">
        <v>4</v>
      </c>
      <c r="BA352" s="63">
        <v>4</v>
      </c>
      <c r="BB352" s="63"/>
      <c r="BC352" s="63"/>
      <c r="BD352" s="70">
        <f t="shared" si="97"/>
        <v>686620.68</v>
      </c>
      <c r="BE352" s="71">
        <f t="shared" si="95"/>
        <v>192.98</v>
      </c>
      <c r="BF352" s="72">
        <f t="shared" si="103"/>
        <v>520.02</v>
      </c>
      <c r="BG352" s="65">
        <f t="shared" si="96"/>
        <v>1163608.3199999998</v>
      </c>
      <c r="BH352" s="73">
        <f t="shared" si="98"/>
        <v>2.9226637570076135E-3</v>
      </c>
      <c r="BI352" s="74">
        <f t="shared" si="99"/>
        <v>2.9226637570076101E-3</v>
      </c>
    </row>
    <row r="353" spans="1:61" ht="15.75" customHeight="1" x14ac:dyDescent="0.25">
      <c r="A353" s="59">
        <v>1</v>
      </c>
      <c r="B353" s="60">
        <v>387</v>
      </c>
      <c r="C353" s="60">
        <v>9</v>
      </c>
      <c r="D353" s="61" t="s">
        <v>89</v>
      </c>
      <c r="E353" s="61" t="s">
        <v>430</v>
      </c>
      <c r="F353" s="62">
        <v>5973</v>
      </c>
      <c r="G353" s="63">
        <v>12</v>
      </c>
      <c r="H353" s="63">
        <v>1500943.64</v>
      </c>
      <c r="I353" s="64">
        <v>0</v>
      </c>
      <c r="J353" s="65">
        <v>1681056.88</v>
      </c>
      <c r="K353" s="63">
        <v>1687987.16</v>
      </c>
      <c r="L353" s="64">
        <v>0</v>
      </c>
      <c r="M353" s="65">
        <v>1890545.62</v>
      </c>
      <c r="N353" s="63">
        <v>1692252.91</v>
      </c>
      <c r="O353" s="64">
        <v>152302.82</v>
      </c>
      <c r="P353" s="65">
        <v>1724744.1</v>
      </c>
      <c r="Q353" s="63">
        <v>1721959.91</v>
      </c>
      <c r="R353" s="64">
        <v>156140.13</v>
      </c>
      <c r="S353" s="65">
        <v>1753718.16</v>
      </c>
      <c r="T353" s="63">
        <v>1497346.58</v>
      </c>
      <c r="U353" s="64">
        <v>136140.09</v>
      </c>
      <c r="V353" s="66">
        <v>1524551.26</v>
      </c>
      <c r="W353" s="63">
        <v>1789187.64</v>
      </c>
      <c r="X353" s="64">
        <v>162653.53</v>
      </c>
      <c r="Y353" s="66">
        <v>1821718.2</v>
      </c>
      <c r="Z353" s="63">
        <v>1948180.49</v>
      </c>
      <c r="AA353" s="67">
        <v>162426.32999999999</v>
      </c>
      <c r="AB353" s="64">
        <v>177107.43</v>
      </c>
      <c r="AC353" s="66">
        <v>2868393.48</v>
      </c>
      <c r="AD353" s="63">
        <v>1794974.98</v>
      </c>
      <c r="AE353" s="67">
        <v>137218.59</v>
      </c>
      <c r="AF353" s="64">
        <v>163194.35</v>
      </c>
      <c r="AG353" s="66">
        <v>2711408.99</v>
      </c>
      <c r="AH353" s="63">
        <v>1678509.71</v>
      </c>
      <c r="AI353" s="67">
        <v>195773.24</v>
      </c>
      <c r="AJ353" s="63">
        <v>152583.81</v>
      </c>
      <c r="AK353" s="66">
        <v>2600852.02</v>
      </c>
      <c r="AL353" s="63">
        <v>2018010.76</v>
      </c>
      <c r="AM353" s="67">
        <v>205621.11</v>
      </c>
      <c r="AN353" s="63">
        <v>183455.38</v>
      </c>
      <c r="AO353" s="66">
        <v>2915419.72</v>
      </c>
      <c r="AP353" s="63">
        <v>2791482.57</v>
      </c>
      <c r="AQ353" s="67">
        <v>196365.02</v>
      </c>
      <c r="AR353" s="63">
        <v>253771.06135</v>
      </c>
      <c r="AS353" s="66">
        <f t="shared" si="94"/>
        <v>3695460.7520880001</v>
      </c>
      <c r="AT353" s="68"/>
      <c r="AU353" s="69"/>
      <c r="AV353" s="63">
        <v>4784</v>
      </c>
      <c r="AW353" s="63">
        <v>4653</v>
      </c>
      <c r="AX353" s="63">
        <v>4983</v>
      </c>
      <c r="AY353" s="63">
        <v>4893</v>
      </c>
      <c r="AZ353" s="63">
        <v>4813</v>
      </c>
      <c r="BA353" s="63">
        <v>4807</v>
      </c>
      <c r="BB353" s="63"/>
      <c r="BC353" s="63"/>
      <c r="BD353" s="70">
        <f t="shared" si="97"/>
        <v>2958306.99</v>
      </c>
      <c r="BE353" s="71">
        <f t="shared" si="95"/>
        <v>495.28</v>
      </c>
      <c r="BF353" s="72">
        <f>+$BJ$601</f>
        <v>508.08</v>
      </c>
      <c r="BG353" s="65">
        <f t="shared" si="96"/>
        <v>76454.400000000067</v>
      </c>
      <c r="BH353" s="73">
        <f t="shared" si="98"/>
        <v>1.920324048076273E-4</v>
      </c>
      <c r="BI353" s="74">
        <f t="shared" si="99"/>
        <v>1.92032404807627E-4</v>
      </c>
    </row>
    <row r="354" spans="1:61" ht="15.75" customHeight="1" x14ac:dyDescent="0.25">
      <c r="A354" s="59">
        <v>1</v>
      </c>
      <c r="B354" s="60">
        <v>388</v>
      </c>
      <c r="C354" s="60">
        <v>12</v>
      </c>
      <c r="D354" s="61" t="s">
        <v>85</v>
      </c>
      <c r="E354" s="61" t="s">
        <v>431</v>
      </c>
      <c r="F354" s="62">
        <v>5730</v>
      </c>
      <c r="G354" s="63">
        <v>10</v>
      </c>
      <c r="H354" s="63">
        <v>886964.84</v>
      </c>
      <c r="I354" s="64">
        <v>79826.960000000006</v>
      </c>
      <c r="J354" s="65">
        <v>887851.67</v>
      </c>
      <c r="K354" s="63">
        <v>855406.33</v>
      </c>
      <c r="L354" s="64">
        <v>76986.69</v>
      </c>
      <c r="M354" s="65">
        <v>856261.61</v>
      </c>
      <c r="N354" s="63">
        <v>595154.84</v>
      </c>
      <c r="O354" s="64">
        <v>53564.07</v>
      </c>
      <c r="P354" s="65">
        <v>595749.85</v>
      </c>
      <c r="Q354" s="63">
        <v>723100.58</v>
      </c>
      <c r="R354" s="64">
        <v>65719</v>
      </c>
      <c r="S354" s="65">
        <v>723119.75</v>
      </c>
      <c r="T354" s="63">
        <v>602831.64</v>
      </c>
      <c r="U354" s="64">
        <v>55070.14</v>
      </c>
      <c r="V354" s="66">
        <v>602537.65</v>
      </c>
      <c r="W354" s="63">
        <v>816790.09</v>
      </c>
      <c r="X354" s="64">
        <v>74253.69</v>
      </c>
      <c r="Y354" s="66">
        <v>816790.04</v>
      </c>
      <c r="Z354" s="63">
        <v>955280.1</v>
      </c>
      <c r="AA354" s="67">
        <v>1456.38</v>
      </c>
      <c r="AB354" s="64">
        <v>86843.69</v>
      </c>
      <c r="AC354" s="66">
        <v>955280.06</v>
      </c>
      <c r="AD354" s="63">
        <v>973126.37</v>
      </c>
      <c r="AE354" s="67">
        <v>262.79000000000002</v>
      </c>
      <c r="AF354" s="64">
        <v>88466.07</v>
      </c>
      <c r="AG354" s="66">
        <v>973126.34</v>
      </c>
      <c r="AH354" s="63">
        <v>1044324.42</v>
      </c>
      <c r="AI354" s="67">
        <v>0</v>
      </c>
      <c r="AJ354" s="63">
        <v>94938.86</v>
      </c>
      <c r="AK354" s="66">
        <v>1044762.09</v>
      </c>
      <c r="AL354" s="63">
        <v>1115235.1499999999</v>
      </c>
      <c r="AM354" s="67">
        <v>21.9</v>
      </c>
      <c r="AN354" s="63">
        <v>101385.31</v>
      </c>
      <c r="AO354" s="66">
        <v>1115648.72</v>
      </c>
      <c r="AP354" s="63">
        <v>1623949.52</v>
      </c>
      <c r="AQ354" s="67">
        <v>78.959999999999994</v>
      </c>
      <c r="AR354" s="63">
        <v>147632.312898</v>
      </c>
      <c r="AS354" s="66">
        <f t="shared" si="94"/>
        <v>1624300.0478122002</v>
      </c>
      <c r="AT354" s="68"/>
      <c r="AU354" s="69"/>
      <c r="AV354" s="63">
        <v>0</v>
      </c>
      <c r="AW354" s="63">
        <v>0</v>
      </c>
      <c r="AX354" s="63">
        <v>2</v>
      </c>
      <c r="AY354" s="63">
        <v>2</v>
      </c>
      <c r="AZ354" s="63">
        <v>2</v>
      </c>
      <c r="BA354" s="63">
        <v>2</v>
      </c>
      <c r="BB354" s="63"/>
      <c r="BC354" s="63"/>
      <c r="BD354" s="70">
        <f t="shared" si="97"/>
        <v>1142623.45</v>
      </c>
      <c r="BE354" s="71">
        <f t="shared" si="95"/>
        <v>199.41</v>
      </c>
      <c r="BF354" s="72">
        <f>+$BJ$600</f>
        <v>520.02</v>
      </c>
      <c r="BG354" s="65">
        <f t="shared" si="96"/>
        <v>1837095.3</v>
      </c>
      <c r="BH354" s="73">
        <f t="shared" si="98"/>
        <v>4.6142776389558899E-3</v>
      </c>
      <c r="BI354" s="74">
        <f t="shared" si="99"/>
        <v>4.6142776389558899E-3</v>
      </c>
    </row>
    <row r="355" spans="1:61" ht="15.75" customHeight="1" x14ac:dyDescent="0.25">
      <c r="A355" s="59">
        <v>1</v>
      </c>
      <c r="B355" s="60">
        <v>389</v>
      </c>
      <c r="C355" s="60">
        <v>17</v>
      </c>
      <c r="D355" s="61" t="s">
        <v>89</v>
      </c>
      <c r="E355" s="61" t="s">
        <v>432</v>
      </c>
      <c r="F355" s="62">
        <v>23452</v>
      </c>
      <c r="G355" s="63">
        <v>12</v>
      </c>
      <c r="H355" s="63">
        <v>4310022.49</v>
      </c>
      <c r="I355" s="64">
        <v>400601.64</v>
      </c>
      <c r="J355" s="65">
        <v>4378551.3499999996</v>
      </c>
      <c r="K355" s="63">
        <v>4461675.5199999996</v>
      </c>
      <c r="L355" s="64">
        <v>410965.52</v>
      </c>
      <c r="M355" s="65">
        <v>4536795.21</v>
      </c>
      <c r="N355" s="63">
        <v>4094250</v>
      </c>
      <c r="O355" s="64">
        <v>300245.23</v>
      </c>
      <c r="P355" s="65">
        <v>4249285.34</v>
      </c>
      <c r="Q355" s="63">
        <v>4559953.47</v>
      </c>
      <c r="R355" s="64">
        <v>336891.49</v>
      </c>
      <c r="S355" s="65">
        <v>4729829.42</v>
      </c>
      <c r="T355" s="63">
        <v>4374282.8600000003</v>
      </c>
      <c r="U355" s="64">
        <v>323987.88</v>
      </c>
      <c r="V355" s="66">
        <v>4536330.38</v>
      </c>
      <c r="W355" s="63">
        <v>5014999.92</v>
      </c>
      <c r="X355" s="64">
        <v>371481.52</v>
      </c>
      <c r="Y355" s="66">
        <v>5200740.6100000003</v>
      </c>
      <c r="Z355" s="63">
        <v>5944516.3799999999</v>
      </c>
      <c r="AA355" s="67">
        <v>41485.71</v>
      </c>
      <c r="AB355" s="64">
        <v>440334.58</v>
      </c>
      <c r="AC355" s="66">
        <v>6160584.7300000004</v>
      </c>
      <c r="AD355" s="63">
        <v>5447631.3099999996</v>
      </c>
      <c r="AE355" s="67">
        <v>14407.81</v>
      </c>
      <c r="AF355" s="64">
        <v>0</v>
      </c>
      <c r="AG355" s="66">
        <v>6136940.3600000003</v>
      </c>
      <c r="AH355" s="63">
        <v>5157153.4000000004</v>
      </c>
      <c r="AI355" s="67">
        <v>15323.93</v>
      </c>
      <c r="AJ355" s="63">
        <v>0</v>
      </c>
      <c r="AK355" s="66">
        <v>5817268.2699999996</v>
      </c>
      <c r="AL355" s="63">
        <v>5925627.3499999996</v>
      </c>
      <c r="AM355" s="67">
        <v>11059.19</v>
      </c>
      <c r="AN355" s="63">
        <v>0</v>
      </c>
      <c r="AO355" s="66">
        <v>6688309.9699999997</v>
      </c>
      <c r="AP355" s="63">
        <v>8342238.7599999998</v>
      </c>
      <c r="AQ355" s="67">
        <v>14439.51</v>
      </c>
      <c r="AR355" s="63">
        <v>0</v>
      </c>
      <c r="AS355" s="66">
        <f t="shared" si="94"/>
        <v>9421005.3616000004</v>
      </c>
      <c r="AT355" s="68"/>
      <c r="AU355" s="69"/>
      <c r="AV355" s="63">
        <v>190</v>
      </c>
      <c r="AW355" s="63">
        <v>232</v>
      </c>
      <c r="AX355" s="63">
        <v>262</v>
      </c>
      <c r="AY355" s="63">
        <v>287</v>
      </c>
      <c r="AZ355" s="63">
        <v>421</v>
      </c>
      <c r="BA355" s="63">
        <v>421</v>
      </c>
      <c r="BB355" s="63"/>
      <c r="BC355" s="63"/>
      <c r="BD355" s="70">
        <f t="shared" si="97"/>
        <v>6844821.7400000002</v>
      </c>
      <c r="BE355" s="71">
        <f t="shared" si="95"/>
        <v>291.87</v>
      </c>
      <c r="BF355" s="72">
        <f>+$BJ$601</f>
        <v>508.08</v>
      </c>
      <c r="BG355" s="65">
        <f t="shared" si="96"/>
        <v>5070556.92</v>
      </c>
      <c r="BH355" s="73">
        <f t="shared" si="98"/>
        <v>1.2735843052349571E-2</v>
      </c>
      <c r="BI355" s="74">
        <f t="shared" si="99"/>
        <v>1.2735843052349601E-2</v>
      </c>
    </row>
    <row r="356" spans="1:61" ht="15.75" customHeight="1" x14ac:dyDescent="0.25">
      <c r="A356" s="59">
        <v>1</v>
      </c>
      <c r="B356" s="60">
        <v>390</v>
      </c>
      <c r="C356" s="60">
        <v>7</v>
      </c>
      <c r="D356" s="61" t="s">
        <v>85</v>
      </c>
      <c r="E356" s="61" t="s">
        <v>433</v>
      </c>
      <c r="F356" s="62">
        <v>1796</v>
      </c>
      <c r="G356" s="63">
        <v>10</v>
      </c>
      <c r="H356" s="63">
        <v>168628.83</v>
      </c>
      <c r="I356" s="64">
        <v>0</v>
      </c>
      <c r="J356" s="65">
        <v>185491.71</v>
      </c>
      <c r="K356" s="63">
        <v>155251.82</v>
      </c>
      <c r="L356" s="64">
        <v>0</v>
      </c>
      <c r="M356" s="65">
        <v>170777</v>
      </c>
      <c r="N356" s="63">
        <v>135823.57</v>
      </c>
      <c r="O356" s="64">
        <v>0</v>
      </c>
      <c r="P356" s="65">
        <v>149405.93</v>
      </c>
      <c r="Q356" s="63">
        <v>199110.82</v>
      </c>
      <c r="R356" s="64">
        <v>0</v>
      </c>
      <c r="S356" s="65">
        <v>219021.9</v>
      </c>
      <c r="T356" s="63">
        <v>138171.89000000001</v>
      </c>
      <c r="U356" s="64">
        <v>0</v>
      </c>
      <c r="V356" s="66">
        <v>151989.07999999999</v>
      </c>
      <c r="W356" s="63">
        <v>214339.55</v>
      </c>
      <c r="X356" s="64">
        <v>0</v>
      </c>
      <c r="Y356" s="66">
        <v>235773.51</v>
      </c>
      <c r="Z356" s="63">
        <v>268399.67</v>
      </c>
      <c r="AA356" s="67">
        <v>0</v>
      </c>
      <c r="AB356" s="64">
        <v>0</v>
      </c>
      <c r="AC356" s="66">
        <v>295239.64</v>
      </c>
      <c r="AD356" s="63">
        <v>252878.05</v>
      </c>
      <c r="AE356" s="67">
        <v>0</v>
      </c>
      <c r="AF356" s="64">
        <v>0</v>
      </c>
      <c r="AG356" s="66">
        <v>278165.84999999998</v>
      </c>
      <c r="AH356" s="63">
        <v>247782.87</v>
      </c>
      <c r="AI356" s="67">
        <v>0</v>
      </c>
      <c r="AJ356" s="63">
        <v>0</v>
      </c>
      <c r="AK356" s="66">
        <v>272561.15999999997</v>
      </c>
      <c r="AL356" s="63">
        <v>265858.52</v>
      </c>
      <c r="AM356" s="67">
        <v>0</v>
      </c>
      <c r="AN356" s="63">
        <v>0</v>
      </c>
      <c r="AO356" s="66">
        <v>292444.38</v>
      </c>
      <c r="AP356" s="63">
        <v>426053.97</v>
      </c>
      <c r="AQ356" s="67">
        <v>0</v>
      </c>
      <c r="AR356" s="63">
        <v>0</v>
      </c>
      <c r="AS356" s="66">
        <f t="shared" si="94"/>
        <v>468659.36700000003</v>
      </c>
      <c r="AT356" s="68"/>
      <c r="AU356" s="69"/>
      <c r="AV356" s="63">
        <v>0</v>
      </c>
      <c r="AW356" s="63">
        <v>0</v>
      </c>
      <c r="AX356" s="63">
        <v>0</v>
      </c>
      <c r="AY356" s="63">
        <v>0</v>
      </c>
      <c r="AZ356" s="63">
        <v>0</v>
      </c>
      <c r="BA356" s="63">
        <v>0</v>
      </c>
      <c r="BB356" s="63"/>
      <c r="BC356" s="63"/>
      <c r="BD356" s="70">
        <f t="shared" si="97"/>
        <v>321414.08</v>
      </c>
      <c r="BE356" s="71">
        <f t="shared" si="95"/>
        <v>178.96</v>
      </c>
      <c r="BF356" s="72">
        <f>+$BJ$600</f>
        <v>520.02</v>
      </c>
      <c r="BG356" s="65">
        <f t="shared" si="96"/>
        <v>612543.75999999989</v>
      </c>
      <c r="BH356" s="73">
        <f t="shared" si="98"/>
        <v>1.5385412910533074E-3</v>
      </c>
      <c r="BI356" s="74">
        <f t="shared" si="99"/>
        <v>1.53854129105331E-3</v>
      </c>
    </row>
    <row r="357" spans="1:61" ht="15.75" customHeight="1" x14ac:dyDescent="0.25">
      <c r="A357" s="59">
        <v>1</v>
      </c>
      <c r="B357" s="60">
        <v>391</v>
      </c>
      <c r="C357" s="60">
        <v>3</v>
      </c>
      <c r="D357" s="61" t="s">
        <v>89</v>
      </c>
      <c r="E357" s="61" t="s">
        <v>434</v>
      </c>
      <c r="F357" s="62">
        <v>40121</v>
      </c>
      <c r="G357" s="63">
        <v>15</v>
      </c>
      <c r="H357" s="63">
        <v>16714105.609999999</v>
      </c>
      <c r="I357" s="64">
        <v>1518183.69</v>
      </c>
      <c r="J357" s="65">
        <v>17475310.210000001</v>
      </c>
      <c r="K357" s="63">
        <v>16606449.869999999</v>
      </c>
      <c r="L357" s="64">
        <v>1506852.76</v>
      </c>
      <c r="M357" s="65">
        <v>17364536.68</v>
      </c>
      <c r="N357" s="63">
        <v>14544765.42</v>
      </c>
      <c r="O357" s="64">
        <v>1308816.04</v>
      </c>
      <c r="P357" s="65">
        <v>15221341.789999999</v>
      </c>
      <c r="Q357" s="63">
        <v>14606567.08</v>
      </c>
      <c r="R357" s="64">
        <v>1318237.08</v>
      </c>
      <c r="S357" s="65">
        <v>15281579.5</v>
      </c>
      <c r="T357" s="63">
        <v>13077693.310000001</v>
      </c>
      <c r="U357" s="64">
        <v>1181712.49</v>
      </c>
      <c r="V357" s="66">
        <v>13680377.949999999</v>
      </c>
      <c r="W357" s="63">
        <v>14965699.24</v>
      </c>
      <c r="X357" s="64">
        <v>1360517.59</v>
      </c>
      <c r="Y357" s="66">
        <v>15645958.890000001</v>
      </c>
      <c r="Z357" s="63">
        <v>16028863.91</v>
      </c>
      <c r="AA357" s="67">
        <v>31055.93</v>
      </c>
      <c r="AB357" s="64">
        <v>1457168.88</v>
      </c>
      <c r="AC357" s="66">
        <v>16726542.859999999</v>
      </c>
      <c r="AD357" s="63">
        <v>15778241.84</v>
      </c>
      <c r="AE357" s="67">
        <v>7890.7</v>
      </c>
      <c r="AF357" s="64">
        <v>1440662.18</v>
      </c>
      <c r="AG357" s="66">
        <v>16484865.98</v>
      </c>
      <c r="AH357" s="63">
        <v>13965784.380000001</v>
      </c>
      <c r="AI357" s="67">
        <v>3466.17</v>
      </c>
      <c r="AJ357" s="63">
        <v>1269619.01</v>
      </c>
      <c r="AK357" s="66">
        <v>14604159.33</v>
      </c>
      <c r="AL357" s="63">
        <v>16833573.699999999</v>
      </c>
      <c r="AM357" s="67">
        <v>2729.9</v>
      </c>
      <c r="AN357" s="63">
        <v>1530327.58</v>
      </c>
      <c r="AO357" s="66">
        <v>17603606.800000001</v>
      </c>
      <c r="AP357" s="63">
        <v>22761634.02</v>
      </c>
      <c r="AQ357" s="67">
        <v>2842.63</v>
      </c>
      <c r="AR357" s="63">
        <v>2069243.195393</v>
      </c>
      <c r="AS357" s="66">
        <f t="shared" si="94"/>
        <v>23811066.841798048</v>
      </c>
      <c r="AT357" s="68"/>
      <c r="AU357" s="69"/>
      <c r="AV357" s="63">
        <v>21</v>
      </c>
      <c r="AW357" s="63">
        <v>25</v>
      </c>
      <c r="AX357" s="63">
        <v>33</v>
      </c>
      <c r="AY357" s="63">
        <v>35</v>
      </c>
      <c r="AZ357" s="63">
        <v>79</v>
      </c>
      <c r="BA357" s="63">
        <v>79</v>
      </c>
      <c r="BB357" s="63"/>
      <c r="BC357" s="63"/>
      <c r="BD357" s="70">
        <f t="shared" si="97"/>
        <v>17846048.359999999</v>
      </c>
      <c r="BE357" s="71">
        <f t="shared" si="95"/>
        <v>444.81</v>
      </c>
      <c r="BF357" s="72">
        <f>+$BJ$601</f>
        <v>508.08</v>
      </c>
      <c r="BG357" s="65">
        <f t="shared" si="96"/>
        <v>2538455.6699999995</v>
      </c>
      <c r="BH357" s="73">
        <f t="shared" si="98"/>
        <v>6.3759018030048794E-3</v>
      </c>
      <c r="BI357" s="74">
        <f t="shared" si="99"/>
        <v>6.3759018030048803E-3</v>
      </c>
    </row>
    <row r="358" spans="1:61" ht="15.75" customHeight="1" x14ac:dyDescent="0.25">
      <c r="A358" s="59">
        <v>1</v>
      </c>
      <c r="B358" s="60">
        <v>393</v>
      </c>
      <c r="C358" s="60">
        <v>8</v>
      </c>
      <c r="D358" s="61" t="s">
        <v>85</v>
      </c>
      <c r="E358" s="61" t="s">
        <v>435</v>
      </c>
      <c r="F358" s="62">
        <v>858</v>
      </c>
      <c r="G358" s="63">
        <v>10</v>
      </c>
      <c r="H358" s="63">
        <v>341643.94</v>
      </c>
      <c r="I358" s="64">
        <v>0</v>
      </c>
      <c r="J358" s="65">
        <v>375808.34</v>
      </c>
      <c r="K358" s="63">
        <v>245366.39999999999</v>
      </c>
      <c r="L358" s="64">
        <v>0</v>
      </c>
      <c r="M358" s="65">
        <v>269903.03999999998</v>
      </c>
      <c r="N358" s="63">
        <v>256936.24</v>
      </c>
      <c r="O358" s="64">
        <v>0</v>
      </c>
      <c r="P358" s="65">
        <v>282629.86</v>
      </c>
      <c r="Q358" s="63">
        <v>276803.44</v>
      </c>
      <c r="R358" s="64">
        <v>0</v>
      </c>
      <c r="S358" s="65">
        <v>304483.78000000003</v>
      </c>
      <c r="T358" s="63">
        <v>265817</v>
      </c>
      <c r="U358" s="64">
        <v>0</v>
      </c>
      <c r="V358" s="66">
        <v>292398.7</v>
      </c>
      <c r="W358" s="63">
        <v>287207.06</v>
      </c>
      <c r="X358" s="64">
        <v>0</v>
      </c>
      <c r="Y358" s="66">
        <v>315927.76</v>
      </c>
      <c r="Z358" s="63">
        <v>324079.96999999997</v>
      </c>
      <c r="AA358" s="67">
        <v>628.11</v>
      </c>
      <c r="AB358" s="64">
        <v>0</v>
      </c>
      <c r="AC358" s="66">
        <v>363899.77</v>
      </c>
      <c r="AD358" s="63">
        <v>334213.06</v>
      </c>
      <c r="AE358" s="67">
        <v>952.04</v>
      </c>
      <c r="AF358" s="64">
        <v>0</v>
      </c>
      <c r="AG358" s="66">
        <v>376879.77</v>
      </c>
      <c r="AH358" s="63">
        <v>240991.23</v>
      </c>
      <c r="AI358" s="67">
        <v>1177.78</v>
      </c>
      <c r="AJ358" s="63">
        <v>0</v>
      </c>
      <c r="AK358" s="66">
        <v>279124.28000000003</v>
      </c>
      <c r="AL358" s="63">
        <v>272311.78000000003</v>
      </c>
      <c r="AM358" s="67">
        <v>1835.99</v>
      </c>
      <c r="AN358" s="63">
        <v>0</v>
      </c>
      <c r="AO358" s="66">
        <v>312414.87</v>
      </c>
      <c r="AP358" s="63">
        <v>417887.53</v>
      </c>
      <c r="AQ358" s="67">
        <v>2079.2199999999998</v>
      </c>
      <c r="AR358" s="63">
        <v>0</v>
      </c>
      <c r="AS358" s="66">
        <f t="shared" si="94"/>
        <v>476879.07300000009</v>
      </c>
      <c r="AT358" s="68"/>
      <c r="AU358" s="69"/>
      <c r="AV358" s="63">
        <v>37</v>
      </c>
      <c r="AW358" s="63">
        <v>47</v>
      </c>
      <c r="AX358" s="63">
        <v>70</v>
      </c>
      <c r="AY358" s="63">
        <v>68</v>
      </c>
      <c r="AZ358" s="63">
        <v>89</v>
      </c>
      <c r="BA358" s="63">
        <v>89</v>
      </c>
      <c r="BB358" s="63"/>
      <c r="BC358" s="63"/>
      <c r="BD358" s="70">
        <f t="shared" si="97"/>
        <v>361839.55</v>
      </c>
      <c r="BE358" s="71">
        <f t="shared" si="95"/>
        <v>421.72</v>
      </c>
      <c r="BF358" s="72">
        <f>+$BJ$600</f>
        <v>520.02</v>
      </c>
      <c r="BG358" s="65">
        <f t="shared" si="96"/>
        <v>84341.399999999965</v>
      </c>
      <c r="BH358" s="73">
        <f t="shared" si="98"/>
        <v>2.1184237750661829E-4</v>
      </c>
      <c r="BI358" s="74">
        <f t="shared" si="99"/>
        <v>2.1184237750661799E-4</v>
      </c>
    </row>
    <row r="359" spans="1:61" ht="15.75" customHeight="1" x14ac:dyDescent="0.25">
      <c r="A359" s="59">
        <v>1</v>
      </c>
      <c r="B359" s="60">
        <v>394</v>
      </c>
      <c r="C359" s="60">
        <v>15</v>
      </c>
      <c r="D359" s="61" t="s">
        <v>89</v>
      </c>
      <c r="E359" s="61" t="s">
        <v>436</v>
      </c>
      <c r="F359" s="62">
        <v>3349</v>
      </c>
      <c r="G359" s="63">
        <v>12</v>
      </c>
      <c r="H359" s="63">
        <v>337314.82</v>
      </c>
      <c r="I359" s="64">
        <v>24544.32</v>
      </c>
      <c r="J359" s="65">
        <v>350302.96</v>
      </c>
      <c r="K359" s="63">
        <v>308046.09999999998</v>
      </c>
      <c r="L359" s="64">
        <v>24393.01</v>
      </c>
      <c r="M359" s="65">
        <v>317691.46000000002</v>
      </c>
      <c r="N359" s="63">
        <v>314956.18</v>
      </c>
      <c r="O359" s="64">
        <v>14847.83</v>
      </c>
      <c r="P359" s="65">
        <v>336121.35</v>
      </c>
      <c r="Q359" s="63">
        <v>298249.64</v>
      </c>
      <c r="R359" s="64">
        <v>14780.38</v>
      </c>
      <c r="S359" s="65">
        <v>317485.57</v>
      </c>
      <c r="T359" s="63">
        <v>291892.37</v>
      </c>
      <c r="U359" s="64">
        <v>14468.67</v>
      </c>
      <c r="V359" s="66">
        <v>310714.53999999998</v>
      </c>
      <c r="W359" s="63">
        <v>493819.15</v>
      </c>
      <c r="X359" s="64">
        <v>23515.200000000001</v>
      </c>
      <c r="Y359" s="66">
        <v>526740.43000000005</v>
      </c>
      <c r="Z359" s="63">
        <v>554723.05000000005</v>
      </c>
      <c r="AA359" s="67">
        <v>16918.43</v>
      </c>
      <c r="AB359" s="64">
        <v>26415.37</v>
      </c>
      <c r="AC359" s="66">
        <v>675324.14</v>
      </c>
      <c r="AD359" s="63">
        <v>488269.49</v>
      </c>
      <c r="AE359" s="67">
        <v>12882.02</v>
      </c>
      <c r="AF359" s="64">
        <v>22586.240000000002</v>
      </c>
      <c r="AG359" s="66">
        <v>601009.57999999996</v>
      </c>
      <c r="AH359" s="63">
        <v>541796.06999999995</v>
      </c>
      <c r="AI359" s="67">
        <v>13326</v>
      </c>
      <c r="AJ359" s="63">
        <v>25803.88</v>
      </c>
      <c r="AK359" s="66">
        <v>671351.65</v>
      </c>
      <c r="AL359" s="63">
        <v>695591.75</v>
      </c>
      <c r="AM359" s="67">
        <v>19506.009999999998</v>
      </c>
      <c r="AN359" s="63">
        <v>33130.29</v>
      </c>
      <c r="AO359" s="66">
        <v>850773.05</v>
      </c>
      <c r="AP359" s="63">
        <v>1060724.75</v>
      </c>
      <c r="AQ359" s="67">
        <v>19220.599999999999</v>
      </c>
      <c r="AR359" s="63">
        <v>50647.705663000001</v>
      </c>
      <c r="AS359" s="66">
        <f t="shared" si="94"/>
        <v>1251344.9136574401</v>
      </c>
      <c r="AT359" s="68"/>
      <c r="AU359" s="69"/>
      <c r="AV359" s="63">
        <v>460</v>
      </c>
      <c r="AW359" s="63">
        <v>421</v>
      </c>
      <c r="AX359" s="63">
        <v>486</v>
      </c>
      <c r="AY359" s="63">
        <v>586</v>
      </c>
      <c r="AZ359" s="63">
        <v>635</v>
      </c>
      <c r="BA359" s="63">
        <v>635</v>
      </c>
      <c r="BB359" s="63"/>
      <c r="BC359" s="63"/>
      <c r="BD359" s="70">
        <f t="shared" si="97"/>
        <v>809960.67</v>
      </c>
      <c r="BE359" s="71">
        <f t="shared" si="95"/>
        <v>241.85</v>
      </c>
      <c r="BF359" s="72">
        <f t="shared" ref="BF359:BF361" si="104">+$BJ$601</f>
        <v>508.08</v>
      </c>
      <c r="BG359" s="65">
        <f t="shared" si="96"/>
        <v>891604.27</v>
      </c>
      <c r="BH359" s="73">
        <f t="shared" si="98"/>
        <v>2.2394644664643091E-3</v>
      </c>
      <c r="BI359" s="74">
        <f t="shared" si="99"/>
        <v>2.2394644664643099E-3</v>
      </c>
    </row>
    <row r="360" spans="1:61" ht="15.75" customHeight="1" x14ac:dyDescent="0.25">
      <c r="A360" s="59">
        <v>1</v>
      </c>
      <c r="B360" s="60">
        <v>395</v>
      </c>
      <c r="C360" s="60">
        <v>10</v>
      </c>
      <c r="D360" s="61" t="s">
        <v>89</v>
      </c>
      <c r="E360" s="61" t="s">
        <v>437</v>
      </c>
      <c r="F360" s="62">
        <v>11503</v>
      </c>
      <c r="G360" s="63">
        <v>12</v>
      </c>
      <c r="H360" s="63">
        <v>2205755.2200000002</v>
      </c>
      <c r="I360" s="64">
        <v>131125.29</v>
      </c>
      <c r="J360" s="65">
        <v>2323585.5099999998</v>
      </c>
      <c r="K360" s="63">
        <v>2124185.06</v>
      </c>
      <c r="L360" s="64">
        <v>126362</v>
      </c>
      <c r="M360" s="65">
        <v>2237561.8199999998</v>
      </c>
      <c r="N360" s="63">
        <v>1456429.23</v>
      </c>
      <c r="O360" s="64">
        <v>78394.19</v>
      </c>
      <c r="P360" s="65">
        <v>1543399.24</v>
      </c>
      <c r="Q360" s="63">
        <v>1621019.43</v>
      </c>
      <c r="R360" s="64">
        <v>91714.54</v>
      </c>
      <c r="S360" s="65">
        <v>1712821.48</v>
      </c>
      <c r="T360" s="63">
        <v>1541953.14</v>
      </c>
      <c r="U360" s="64">
        <v>83446.509999999995</v>
      </c>
      <c r="V360" s="66">
        <v>1633527.42</v>
      </c>
      <c r="W360" s="63">
        <v>2114753.67</v>
      </c>
      <c r="X360" s="64">
        <v>119702.99</v>
      </c>
      <c r="Y360" s="66">
        <v>2234456.75</v>
      </c>
      <c r="Z360" s="63">
        <v>2404240.46</v>
      </c>
      <c r="AA360" s="67">
        <v>6353.21</v>
      </c>
      <c r="AB360" s="64">
        <v>136089.03</v>
      </c>
      <c r="AC360" s="66">
        <v>2541687.0299999998</v>
      </c>
      <c r="AD360" s="63">
        <v>2358121.98</v>
      </c>
      <c r="AE360" s="67">
        <v>1309.74</v>
      </c>
      <c r="AF360" s="64">
        <v>133540.88</v>
      </c>
      <c r="AG360" s="66">
        <v>2493185.5699999998</v>
      </c>
      <c r="AH360" s="63">
        <v>2303159.35</v>
      </c>
      <c r="AI360" s="67">
        <v>1192.3900000000001</v>
      </c>
      <c r="AJ360" s="63">
        <v>131918</v>
      </c>
      <c r="AK360" s="66">
        <v>2433576.48</v>
      </c>
      <c r="AL360" s="63">
        <v>2670662.5499999998</v>
      </c>
      <c r="AM360" s="67">
        <v>1260.8499999999999</v>
      </c>
      <c r="AN360" s="63">
        <v>149617.22</v>
      </c>
      <c r="AO360" s="66">
        <v>2825280.27</v>
      </c>
      <c r="AP360" s="63">
        <v>3829140.95</v>
      </c>
      <c r="AQ360" s="67">
        <v>614.83000000000004</v>
      </c>
      <c r="AR360" s="63">
        <v>216745.08560799999</v>
      </c>
      <c r="AS360" s="66">
        <f t="shared" si="94"/>
        <v>4048762.2721190401</v>
      </c>
      <c r="AT360" s="68"/>
      <c r="AU360" s="69"/>
      <c r="AV360" s="63">
        <v>38</v>
      </c>
      <c r="AW360" s="63">
        <v>14</v>
      </c>
      <c r="AX360" s="63">
        <v>14</v>
      </c>
      <c r="AY360" s="63">
        <v>14</v>
      </c>
      <c r="AZ360" s="63">
        <v>16</v>
      </c>
      <c r="BA360" s="63">
        <v>16</v>
      </c>
      <c r="BB360" s="63"/>
      <c r="BC360" s="63"/>
      <c r="BD360" s="70">
        <f t="shared" si="97"/>
        <v>2868498.32</v>
      </c>
      <c r="BE360" s="71">
        <f t="shared" si="95"/>
        <v>249.37</v>
      </c>
      <c r="BF360" s="72">
        <f t="shared" si="104"/>
        <v>508.08</v>
      </c>
      <c r="BG360" s="65">
        <f t="shared" si="96"/>
        <v>2975941.13</v>
      </c>
      <c r="BH360" s="73">
        <f t="shared" si="98"/>
        <v>7.4747448382281112E-3</v>
      </c>
      <c r="BI360" s="74">
        <f t="shared" si="99"/>
        <v>7.4747448382281104E-3</v>
      </c>
    </row>
    <row r="361" spans="1:61" ht="15.75" customHeight="1" x14ac:dyDescent="0.25">
      <c r="A361" s="59">
        <v>1</v>
      </c>
      <c r="B361" s="60">
        <v>396</v>
      </c>
      <c r="C361" s="60">
        <v>12</v>
      </c>
      <c r="D361" s="61" t="s">
        <v>89</v>
      </c>
      <c r="E361" s="61" t="s">
        <v>438</v>
      </c>
      <c r="F361" s="62">
        <v>49891</v>
      </c>
      <c r="G361" s="63">
        <v>15</v>
      </c>
      <c r="H361" s="63">
        <v>15306225.51</v>
      </c>
      <c r="I361" s="64">
        <v>1351114.5</v>
      </c>
      <c r="J361" s="65">
        <v>16048377.66</v>
      </c>
      <c r="K361" s="63">
        <v>15553265.15</v>
      </c>
      <c r="L361" s="64">
        <v>1649760.12</v>
      </c>
      <c r="M361" s="65">
        <v>15989030.779999999</v>
      </c>
      <c r="N361" s="63">
        <v>13370876.939999999</v>
      </c>
      <c r="O361" s="64">
        <v>1418267.34</v>
      </c>
      <c r="P361" s="65">
        <v>13745501.050000001</v>
      </c>
      <c r="Q361" s="63">
        <v>14318817.24</v>
      </c>
      <c r="R361" s="64">
        <v>1530210.87</v>
      </c>
      <c r="S361" s="65">
        <v>14706897.33</v>
      </c>
      <c r="T361" s="63">
        <v>12482166.189999999</v>
      </c>
      <c r="U361" s="64">
        <v>1337565.48</v>
      </c>
      <c r="V361" s="66">
        <v>12816290.82</v>
      </c>
      <c r="W361" s="63">
        <v>14425068.93</v>
      </c>
      <c r="X361" s="64">
        <v>1545546.88</v>
      </c>
      <c r="Y361" s="66">
        <v>14811450.369999999</v>
      </c>
      <c r="Z361" s="63">
        <v>16095560.609999999</v>
      </c>
      <c r="AA361" s="67">
        <v>40187.26</v>
      </c>
      <c r="AB361" s="64">
        <v>1724528.56</v>
      </c>
      <c r="AC361" s="66">
        <v>16500389.890000001</v>
      </c>
      <c r="AD361" s="63">
        <v>16793834.800000001</v>
      </c>
      <c r="AE361" s="67">
        <v>5532.16</v>
      </c>
      <c r="AF361" s="64">
        <v>1833577.29</v>
      </c>
      <c r="AG361" s="66">
        <v>17217394.629999999</v>
      </c>
      <c r="AH361" s="63">
        <v>14791342.26</v>
      </c>
      <c r="AI361" s="67">
        <v>4820.17</v>
      </c>
      <c r="AJ361" s="63">
        <v>837033.02</v>
      </c>
      <c r="AK361" s="66">
        <v>16078543.92</v>
      </c>
      <c r="AL361" s="63">
        <v>17518587.5</v>
      </c>
      <c r="AM361" s="67">
        <v>3924.48</v>
      </c>
      <c r="AN361" s="63">
        <v>991583.07</v>
      </c>
      <c r="AO361" s="66">
        <v>19049620.780000001</v>
      </c>
      <c r="AP361" s="63">
        <v>24637716.989999998</v>
      </c>
      <c r="AQ361" s="67">
        <v>5905.52</v>
      </c>
      <c r="AR361" s="63">
        <v>1394565.4265030001</v>
      </c>
      <c r="AS361" s="66">
        <f t="shared" si="94"/>
        <v>26802504.766021546</v>
      </c>
      <c r="AT361" s="68"/>
      <c r="AU361" s="69"/>
      <c r="AV361" s="63">
        <v>87</v>
      </c>
      <c r="AW361" s="63">
        <v>85</v>
      </c>
      <c r="AX361" s="63">
        <v>160</v>
      </c>
      <c r="AY361" s="63">
        <v>210</v>
      </c>
      <c r="AZ361" s="63">
        <v>348</v>
      </c>
      <c r="BA361" s="63">
        <v>352</v>
      </c>
      <c r="BB361" s="63"/>
      <c r="BC361" s="63"/>
      <c r="BD361" s="70">
        <f t="shared" si="97"/>
        <v>19129690.800000001</v>
      </c>
      <c r="BE361" s="71">
        <f t="shared" si="95"/>
        <v>383.43</v>
      </c>
      <c r="BF361" s="72">
        <f t="shared" si="104"/>
        <v>508.08</v>
      </c>
      <c r="BG361" s="65">
        <f t="shared" si="96"/>
        <v>6218913.1499999985</v>
      </c>
      <c r="BH361" s="73">
        <f t="shared" si="98"/>
        <v>1.562019775819672E-2</v>
      </c>
      <c r="BI361" s="74">
        <f t="shared" si="99"/>
        <v>1.56201977581967E-2</v>
      </c>
    </row>
    <row r="362" spans="1:61" ht="15.75" customHeight="1" x14ac:dyDescent="0.25">
      <c r="A362" s="59">
        <v>1</v>
      </c>
      <c r="B362" s="60">
        <v>397</v>
      </c>
      <c r="C362" s="60">
        <v>12</v>
      </c>
      <c r="D362" s="61" t="s">
        <v>85</v>
      </c>
      <c r="E362" s="61" t="s">
        <v>439</v>
      </c>
      <c r="F362" s="62">
        <v>1576</v>
      </c>
      <c r="G362" s="63">
        <v>10</v>
      </c>
      <c r="H362" s="63">
        <v>136598.07</v>
      </c>
      <c r="I362" s="64">
        <v>0</v>
      </c>
      <c r="J362" s="65">
        <v>150257.88</v>
      </c>
      <c r="K362" s="63">
        <v>138448.31</v>
      </c>
      <c r="L362" s="64">
        <v>0</v>
      </c>
      <c r="M362" s="65">
        <v>152293.14000000001</v>
      </c>
      <c r="N362" s="63">
        <v>117001.54</v>
      </c>
      <c r="O362" s="64">
        <v>0</v>
      </c>
      <c r="P362" s="65">
        <v>128701.69</v>
      </c>
      <c r="Q362" s="63">
        <v>104768.55</v>
      </c>
      <c r="R362" s="64">
        <v>0</v>
      </c>
      <c r="S362" s="65">
        <v>115245.41</v>
      </c>
      <c r="T362" s="63">
        <v>86885.99</v>
      </c>
      <c r="U362" s="64">
        <v>0</v>
      </c>
      <c r="V362" s="66">
        <v>95574.59</v>
      </c>
      <c r="W362" s="63">
        <v>135186.18</v>
      </c>
      <c r="X362" s="64">
        <v>0</v>
      </c>
      <c r="Y362" s="66">
        <v>148704.79999999999</v>
      </c>
      <c r="Z362" s="63">
        <v>168866.51</v>
      </c>
      <c r="AA362" s="67">
        <v>0</v>
      </c>
      <c r="AB362" s="64">
        <v>0</v>
      </c>
      <c r="AC362" s="66">
        <v>185753.16</v>
      </c>
      <c r="AD362" s="63">
        <v>151594.68</v>
      </c>
      <c r="AE362" s="67">
        <v>0</v>
      </c>
      <c r="AF362" s="64">
        <v>0</v>
      </c>
      <c r="AG362" s="66">
        <v>166754.15</v>
      </c>
      <c r="AH362" s="63">
        <v>181091.59</v>
      </c>
      <c r="AI362" s="67">
        <v>0</v>
      </c>
      <c r="AJ362" s="63">
        <v>0</v>
      </c>
      <c r="AK362" s="66">
        <v>199200.75</v>
      </c>
      <c r="AL362" s="63">
        <v>205998.01</v>
      </c>
      <c r="AM362" s="67">
        <v>0</v>
      </c>
      <c r="AN362" s="63">
        <v>0</v>
      </c>
      <c r="AO362" s="66">
        <v>226597.82</v>
      </c>
      <c r="AP362" s="63">
        <v>276642.57</v>
      </c>
      <c r="AQ362" s="67">
        <v>0</v>
      </c>
      <c r="AR362" s="63">
        <v>0</v>
      </c>
      <c r="AS362" s="66">
        <f t="shared" si="94"/>
        <v>304306.82700000005</v>
      </c>
      <c r="AT362" s="68"/>
      <c r="AU362" s="69"/>
      <c r="AV362" s="63">
        <v>0</v>
      </c>
      <c r="AW362" s="63">
        <v>0</v>
      </c>
      <c r="AX362" s="63">
        <v>0</v>
      </c>
      <c r="AY362" s="63">
        <v>0</v>
      </c>
      <c r="AZ362" s="63">
        <v>0</v>
      </c>
      <c r="BA362" s="63">
        <v>0</v>
      </c>
      <c r="BB362" s="63"/>
      <c r="BC362" s="63"/>
      <c r="BD362" s="70">
        <f t="shared" si="97"/>
        <v>216522.54</v>
      </c>
      <c r="BE362" s="71">
        <f t="shared" si="95"/>
        <v>137.38999999999999</v>
      </c>
      <c r="BF362" s="72">
        <f t="shared" ref="BF362:BF363" si="105">+$BJ$600</f>
        <v>520.02</v>
      </c>
      <c r="BG362" s="65">
        <f t="shared" si="96"/>
        <v>603024.88</v>
      </c>
      <c r="BH362" s="73">
        <f t="shared" si="98"/>
        <v>1.5146324850529307E-3</v>
      </c>
      <c r="BI362" s="74">
        <f t="shared" si="99"/>
        <v>1.51463248505293E-3</v>
      </c>
    </row>
    <row r="363" spans="1:61" ht="15.75" customHeight="1" x14ac:dyDescent="0.25">
      <c r="A363" s="59">
        <v>1</v>
      </c>
      <c r="B363" s="60">
        <v>399</v>
      </c>
      <c r="C363" s="60">
        <v>19</v>
      </c>
      <c r="D363" s="61" t="s">
        <v>85</v>
      </c>
      <c r="E363" s="61" t="s">
        <v>440</v>
      </c>
      <c r="F363" s="62">
        <v>2046</v>
      </c>
      <c r="G363" s="63">
        <v>10</v>
      </c>
      <c r="H363" s="63">
        <v>182733.87</v>
      </c>
      <c r="I363" s="64">
        <v>0</v>
      </c>
      <c r="J363" s="65">
        <v>201007.26</v>
      </c>
      <c r="K363" s="63">
        <v>203092.33</v>
      </c>
      <c r="L363" s="64">
        <v>0</v>
      </c>
      <c r="M363" s="65">
        <v>223401.57</v>
      </c>
      <c r="N363" s="63">
        <v>140287.28</v>
      </c>
      <c r="O363" s="64">
        <v>0</v>
      </c>
      <c r="P363" s="65">
        <v>154316.01</v>
      </c>
      <c r="Q363" s="63">
        <v>125700.68</v>
      </c>
      <c r="R363" s="64">
        <v>0</v>
      </c>
      <c r="S363" s="65">
        <v>138270.75</v>
      </c>
      <c r="T363" s="63">
        <v>121630.06</v>
      </c>
      <c r="U363" s="64">
        <v>0</v>
      </c>
      <c r="V363" s="66">
        <v>133793.07</v>
      </c>
      <c r="W363" s="63">
        <v>211260.55</v>
      </c>
      <c r="X363" s="64">
        <v>0</v>
      </c>
      <c r="Y363" s="66">
        <v>232386.61</v>
      </c>
      <c r="Z363" s="63">
        <v>734202.92</v>
      </c>
      <c r="AA363" s="67">
        <v>33402.21</v>
      </c>
      <c r="AB363" s="64">
        <v>0</v>
      </c>
      <c r="AC363" s="66">
        <v>1088639.0900000001</v>
      </c>
      <c r="AD363" s="63">
        <v>578978.22</v>
      </c>
      <c r="AE363" s="67">
        <v>39022.730000000003</v>
      </c>
      <c r="AF363" s="64">
        <v>0</v>
      </c>
      <c r="AG363" s="66">
        <v>938645.44</v>
      </c>
      <c r="AH363" s="63">
        <v>583601.39</v>
      </c>
      <c r="AI363" s="67">
        <v>53938.42</v>
      </c>
      <c r="AJ363" s="63">
        <v>0</v>
      </c>
      <c r="AK363" s="66">
        <v>960172.56</v>
      </c>
      <c r="AL363" s="63">
        <v>439308.87</v>
      </c>
      <c r="AM363" s="67">
        <v>59582.54</v>
      </c>
      <c r="AN363" s="63">
        <v>0</v>
      </c>
      <c r="AO363" s="66">
        <v>802250.02</v>
      </c>
      <c r="AP363" s="63">
        <v>457244.97</v>
      </c>
      <c r="AQ363" s="67">
        <v>63273.67</v>
      </c>
      <c r="AR363" s="63">
        <v>0</v>
      </c>
      <c r="AS363" s="66">
        <f t="shared" si="94"/>
        <v>874629.25000000012</v>
      </c>
      <c r="AT363" s="68"/>
      <c r="AU363" s="69"/>
      <c r="AV363" s="63">
        <v>1451</v>
      </c>
      <c r="AW363" s="63">
        <v>1574</v>
      </c>
      <c r="AX363" s="63">
        <v>1724</v>
      </c>
      <c r="AY363" s="63">
        <v>1756</v>
      </c>
      <c r="AZ363" s="63">
        <v>2015</v>
      </c>
      <c r="BA363" s="63">
        <v>2009</v>
      </c>
      <c r="BB363" s="63"/>
      <c r="BC363" s="63"/>
      <c r="BD363" s="70">
        <f t="shared" si="97"/>
        <v>932867.27</v>
      </c>
      <c r="BE363" s="71">
        <f t="shared" si="95"/>
        <v>455.95</v>
      </c>
      <c r="BF363" s="72">
        <f t="shared" si="105"/>
        <v>520.02</v>
      </c>
      <c r="BG363" s="65">
        <f t="shared" si="96"/>
        <v>131087.21999999997</v>
      </c>
      <c r="BH363" s="73">
        <f t="shared" si="98"/>
        <v>3.2925500816364357E-4</v>
      </c>
      <c r="BI363" s="74">
        <f t="shared" si="99"/>
        <v>3.29255008163644E-4</v>
      </c>
    </row>
    <row r="364" spans="1:61" ht="15.75" customHeight="1" x14ac:dyDescent="0.25">
      <c r="A364" s="59">
        <v>1</v>
      </c>
      <c r="B364" s="60">
        <v>400</v>
      </c>
      <c r="C364" s="60">
        <v>4</v>
      </c>
      <c r="D364" s="61" t="s">
        <v>89</v>
      </c>
      <c r="E364" s="61" t="s">
        <v>441</v>
      </c>
      <c r="F364" s="62">
        <v>4224</v>
      </c>
      <c r="G364" s="63">
        <v>12</v>
      </c>
      <c r="H364" s="63">
        <v>481850.41</v>
      </c>
      <c r="I364" s="64">
        <v>43962.05</v>
      </c>
      <c r="J364" s="65">
        <v>490434.96</v>
      </c>
      <c r="K364" s="63">
        <v>437696.93</v>
      </c>
      <c r="L364" s="64">
        <v>43118.3</v>
      </c>
      <c r="M364" s="65">
        <v>441928.06</v>
      </c>
      <c r="N364" s="63">
        <v>518168.33</v>
      </c>
      <c r="O364" s="64">
        <v>24427.75</v>
      </c>
      <c r="P364" s="65">
        <v>552989.44999999995</v>
      </c>
      <c r="Q364" s="63">
        <v>663895.06999999995</v>
      </c>
      <c r="R364" s="64">
        <v>31695.97</v>
      </c>
      <c r="S364" s="65">
        <v>708062.99</v>
      </c>
      <c r="T364" s="63">
        <v>556883.06999999995</v>
      </c>
      <c r="U364" s="64">
        <v>26732.76</v>
      </c>
      <c r="V364" s="66">
        <v>593768.35</v>
      </c>
      <c r="W364" s="63">
        <v>764108.09</v>
      </c>
      <c r="X364" s="64">
        <v>36386.07</v>
      </c>
      <c r="Y364" s="66">
        <v>815048.66</v>
      </c>
      <c r="Z364" s="63">
        <v>974202.68</v>
      </c>
      <c r="AA364" s="67">
        <v>24380.36</v>
      </c>
      <c r="AB364" s="64">
        <v>46390.55</v>
      </c>
      <c r="AC364" s="66">
        <v>1133587.56</v>
      </c>
      <c r="AD364" s="63">
        <v>876618.01</v>
      </c>
      <c r="AE364" s="67">
        <v>18105.990000000002</v>
      </c>
      <c r="AF364" s="64">
        <v>41743.67</v>
      </c>
      <c r="AG364" s="66">
        <v>1039646.17</v>
      </c>
      <c r="AH364" s="63">
        <v>797070.79</v>
      </c>
      <c r="AI364" s="67">
        <v>18630.48</v>
      </c>
      <c r="AJ364" s="63">
        <v>37955.68</v>
      </c>
      <c r="AK364" s="66">
        <v>963350.35</v>
      </c>
      <c r="AL364" s="63">
        <v>1032626.56</v>
      </c>
      <c r="AM364" s="67">
        <v>18172.79</v>
      </c>
      <c r="AN364" s="63">
        <v>49172.6</v>
      </c>
      <c r="AO364" s="66">
        <v>1212446.79</v>
      </c>
      <c r="AP364" s="63">
        <v>1623004.52</v>
      </c>
      <c r="AQ364" s="67">
        <v>18889.740000000002</v>
      </c>
      <c r="AR364" s="63">
        <v>77285.829970999999</v>
      </c>
      <c r="AS364" s="66">
        <f t="shared" si="94"/>
        <v>1856985.39043248</v>
      </c>
      <c r="AT364" s="68"/>
      <c r="AU364" s="69"/>
      <c r="AV364" s="63">
        <v>546</v>
      </c>
      <c r="AW364" s="63">
        <v>560</v>
      </c>
      <c r="AX364" s="63">
        <v>601</v>
      </c>
      <c r="AY364" s="63">
        <v>589</v>
      </c>
      <c r="AZ364" s="63">
        <v>659</v>
      </c>
      <c r="BA364" s="63">
        <v>659</v>
      </c>
      <c r="BB364" s="63"/>
      <c r="BC364" s="63"/>
      <c r="BD364" s="70">
        <f t="shared" si="97"/>
        <v>1241203.25</v>
      </c>
      <c r="BE364" s="71">
        <f t="shared" si="95"/>
        <v>293.85000000000002</v>
      </c>
      <c r="BF364" s="72">
        <f>+$BJ$601</f>
        <v>508.08</v>
      </c>
      <c r="BG364" s="65">
        <f t="shared" si="96"/>
        <v>904907.51999999979</v>
      </c>
      <c r="BH364" s="73">
        <f t="shared" si="98"/>
        <v>2.2728785680628701E-3</v>
      </c>
      <c r="BI364" s="74">
        <f t="shared" si="99"/>
        <v>2.2728785680628701E-3</v>
      </c>
    </row>
    <row r="365" spans="1:61" ht="15.75" customHeight="1" x14ac:dyDescent="0.25">
      <c r="A365" s="59">
        <v>1</v>
      </c>
      <c r="B365" s="60">
        <v>402</v>
      </c>
      <c r="C365" s="60">
        <v>19</v>
      </c>
      <c r="D365" s="61" t="s">
        <v>85</v>
      </c>
      <c r="E365" s="61" t="s">
        <v>442</v>
      </c>
      <c r="F365" s="62">
        <v>868</v>
      </c>
      <c r="G365" s="63">
        <v>10</v>
      </c>
      <c r="H365" s="63">
        <v>122626.45</v>
      </c>
      <c r="I365" s="64">
        <v>0</v>
      </c>
      <c r="J365" s="65">
        <v>134889.1</v>
      </c>
      <c r="K365" s="63">
        <v>161666.07999999999</v>
      </c>
      <c r="L365" s="64">
        <v>0</v>
      </c>
      <c r="M365" s="65">
        <v>177832.69</v>
      </c>
      <c r="N365" s="63">
        <v>130096.13</v>
      </c>
      <c r="O365" s="64">
        <v>0</v>
      </c>
      <c r="P365" s="65">
        <v>143105.74</v>
      </c>
      <c r="Q365" s="63">
        <v>136863.72</v>
      </c>
      <c r="R365" s="64">
        <v>0</v>
      </c>
      <c r="S365" s="65">
        <v>150550.09</v>
      </c>
      <c r="T365" s="63">
        <v>128180.62</v>
      </c>
      <c r="U365" s="64">
        <v>0</v>
      </c>
      <c r="V365" s="66">
        <v>140998.68</v>
      </c>
      <c r="W365" s="63">
        <v>126829.11</v>
      </c>
      <c r="X365" s="64">
        <v>0</v>
      </c>
      <c r="Y365" s="66">
        <v>139512.01999999999</v>
      </c>
      <c r="Z365" s="63">
        <v>179012.6</v>
      </c>
      <c r="AA365" s="67">
        <v>12518.51</v>
      </c>
      <c r="AB365" s="64">
        <v>0</v>
      </c>
      <c r="AC365" s="66">
        <v>276872.34999999998</v>
      </c>
      <c r="AD365" s="63">
        <v>145877.15</v>
      </c>
      <c r="AE365" s="67">
        <v>11428.91</v>
      </c>
      <c r="AF365" s="64">
        <v>0</v>
      </c>
      <c r="AG365" s="66">
        <v>237461.05</v>
      </c>
      <c r="AH365" s="63">
        <v>122305.56</v>
      </c>
      <c r="AI365" s="67">
        <v>13110.35</v>
      </c>
      <c r="AJ365" s="63">
        <v>0</v>
      </c>
      <c r="AK365" s="66">
        <v>225450.19</v>
      </c>
      <c r="AL365" s="63">
        <v>208445.21</v>
      </c>
      <c r="AM365" s="67">
        <v>17426.54</v>
      </c>
      <c r="AN365" s="63">
        <v>0</v>
      </c>
      <c r="AO365" s="66">
        <v>325529.65000000002</v>
      </c>
      <c r="AP365" s="63">
        <v>245262.34</v>
      </c>
      <c r="AQ365" s="67">
        <v>19968.8</v>
      </c>
      <c r="AR365" s="63">
        <v>0</v>
      </c>
      <c r="AS365" s="66">
        <f t="shared" si="94"/>
        <v>372427.06600000005</v>
      </c>
      <c r="AT365" s="68"/>
      <c r="AU365" s="69"/>
      <c r="AV365" s="63">
        <v>428</v>
      </c>
      <c r="AW365" s="63">
        <v>409</v>
      </c>
      <c r="AX365" s="63">
        <v>481</v>
      </c>
      <c r="AY365" s="63">
        <v>527</v>
      </c>
      <c r="AZ365" s="63">
        <v>569</v>
      </c>
      <c r="BA365" s="63">
        <v>569</v>
      </c>
      <c r="BB365" s="63"/>
      <c r="BC365" s="63"/>
      <c r="BD365" s="70">
        <f t="shared" si="97"/>
        <v>287548.06</v>
      </c>
      <c r="BE365" s="71">
        <f t="shared" si="95"/>
        <v>331.28</v>
      </c>
      <c r="BF365" s="72">
        <f t="shared" ref="BF365:BF366" si="106">+$BJ$600</f>
        <v>520.02</v>
      </c>
      <c r="BG365" s="65">
        <f t="shared" si="96"/>
        <v>163826.32</v>
      </c>
      <c r="BH365" s="73">
        <f t="shared" si="98"/>
        <v>4.1148661424828214E-4</v>
      </c>
      <c r="BI365" s="74">
        <f t="shared" si="99"/>
        <v>4.1148661424828198E-4</v>
      </c>
    </row>
    <row r="366" spans="1:61" ht="15.75" customHeight="1" x14ac:dyDescent="0.25">
      <c r="A366" s="59">
        <v>1</v>
      </c>
      <c r="B366" s="60">
        <v>405</v>
      </c>
      <c r="C366" s="60">
        <v>6</v>
      </c>
      <c r="D366" s="61" t="s">
        <v>85</v>
      </c>
      <c r="E366" s="61" t="s">
        <v>443</v>
      </c>
      <c r="F366" s="62">
        <v>2789</v>
      </c>
      <c r="G366" s="63">
        <v>10</v>
      </c>
      <c r="H366" s="63">
        <v>277973.78000000003</v>
      </c>
      <c r="I366" s="64">
        <v>0</v>
      </c>
      <c r="J366" s="65">
        <v>305771.15999999997</v>
      </c>
      <c r="K366" s="63">
        <v>271540.26</v>
      </c>
      <c r="L366" s="64">
        <v>0</v>
      </c>
      <c r="M366" s="65">
        <v>298694.28000000003</v>
      </c>
      <c r="N366" s="63">
        <v>192119.55</v>
      </c>
      <c r="O366" s="64">
        <v>0</v>
      </c>
      <c r="P366" s="65">
        <v>211331.51</v>
      </c>
      <c r="Q366" s="63">
        <v>206861.99</v>
      </c>
      <c r="R366" s="64">
        <v>0</v>
      </c>
      <c r="S366" s="65">
        <v>227548.19</v>
      </c>
      <c r="T366" s="63">
        <v>168272.36</v>
      </c>
      <c r="U366" s="64">
        <v>0</v>
      </c>
      <c r="V366" s="66">
        <v>185099.6</v>
      </c>
      <c r="W366" s="63">
        <v>283151.14</v>
      </c>
      <c r="X366" s="64">
        <v>0</v>
      </c>
      <c r="Y366" s="66">
        <v>311466.25</v>
      </c>
      <c r="Z366" s="63">
        <v>291805.98</v>
      </c>
      <c r="AA366" s="67">
        <v>517.62</v>
      </c>
      <c r="AB366" s="64">
        <v>0</v>
      </c>
      <c r="AC366" s="66">
        <v>320855.19</v>
      </c>
      <c r="AD366" s="63">
        <v>328783.45</v>
      </c>
      <c r="AE366" s="67">
        <v>82.29</v>
      </c>
      <c r="AF366" s="64">
        <v>0</v>
      </c>
      <c r="AG366" s="66">
        <v>362009.27</v>
      </c>
      <c r="AH366" s="63">
        <v>314713.12</v>
      </c>
      <c r="AI366" s="67">
        <v>99.54</v>
      </c>
      <c r="AJ366" s="63">
        <v>0</v>
      </c>
      <c r="AK366" s="66">
        <v>346731.91</v>
      </c>
      <c r="AL366" s="63">
        <v>404568.99</v>
      </c>
      <c r="AM366" s="67">
        <v>119.45</v>
      </c>
      <c r="AN366" s="63">
        <v>0</v>
      </c>
      <c r="AO366" s="66">
        <v>445551.47</v>
      </c>
      <c r="AP366" s="63">
        <v>568244.23</v>
      </c>
      <c r="AQ366" s="67">
        <v>124.97</v>
      </c>
      <c r="AR366" s="63">
        <v>0</v>
      </c>
      <c r="AS366" s="66">
        <f t="shared" si="94"/>
        <v>625588.15</v>
      </c>
      <c r="AT366" s="68"/>
      <c r="AU366" s="69"/>
      <c r="AV366" s="63">
        <v>2</v>
      </c>
      <c r="AW366" s="63">
        <v>2</v>
      </c>
      <c r="AX366" s="63">
        <v>3</v>
      </c>
      <c r="AY366" s="63">
        <v>3</v>
      </c>
      <c r="AZ366" s="63">
        <v>3</v>
      </c>
      <c r="BA366" s="63">
        <v>3</v>
      </c>
      <c r="BB366" s="63"/>
      <c r="BC366" s="63"/>
      <c r="BD366" s="70">
        <f t="shared" si="97"/>
        <v>420147.20000000001</v>
      </c>
      <c r="BE366" s="71">
        <f t="shared" si="95"/>
        <v>150.63999999999999</v>
      </c>
      <c r="BF366" s="72">
        <f t="shared" si="106"/>
        <v>520.02</v>
      </c>
      <c r="BG366" s="65">
        <f t="shared" si="96"/>
        <v>1030200.82</v>
      </c>
      <c r="BH366" s="73">
        <f t="shared" si="98"/>
        <v>2.5875808442599696E-3</v>
      </c>
      <c r="BI366" s="74">
        <f t="shared" si="99"/>
        <v>2.58758084425997E-3</v>
      </c>
    </row>
    <row r="367" spans="1:61" ht="15.75" customHeight="1" x14ac:dyDescent="0.25">
      <c r="A367" s="59">
        <v>1</v>
      </c>
      <c r="B367" s="60">
        <v>406</v>
      </c>
      <c r="C367" s="60">
        <v>17</v>
      </c>
      <c r="D367" s="61" t="s">
        <v>89</v>
      </c>
      <c r="E367" s="61" t="s">
        <v>444</v>
      </c>
      <c r="F367" s="62">
        <v>24862</v>
      </c>
      <c r="G367" s="63">
        <v>12</v>
      </c>
      <c r="H367" s="63">
        <v>6881080.1399999997</v>
      </c>
      <c r="I367" s="64">
        <v>619297.55000000005</v>
      </c>
      <c r="J367" s="65">
        <v>7013196.5</v>
      </c>
      <c r="K367" s="63">
        <v>7038087.2000000002</v>
      </c>
      <c r="L367" s="64">
        <v>633428.19999999995</v>
      </c>
      <c r="M367" s="65">
        <v>7173218.0899999999</v>
      </c>
      <c r="N367" s="63">
        <v>6325809.0599999996</v>
      </c>
      <c r="O367" s="64">
        <v>569322.32999999996</v>
      </c>
      <c r="P367" s="65">
        <v>6447265.1299999999</v>
      </c>
      <c r="Q367" s="63">
        <v>6566847.1100000003</v>
      </c>
      <c r="R367" s="64">
        <v>595392.56000000006</v>
      </c>
      <c r="S367" s="65">
        <v>6688029.0899999999</v>
      </c>
      <c r="T367" s="63">
        <v>6413734.2300000004</v>
      </c>
      <c r="U367" s="64">
        <v>581841.61</v>
      </c>
      <c r="V367" s="66">
        <v>6531719.7400000002</v>
      </c>
      <c r="W367" s="63">
        <v>7309274.8799999999</v>
      </c>
      <c r="X367" s="64">
        <v>664479.32999999996</v>
      </c>
      <c r="Y367" s="66">
        <v>7442171.0199999996</v>
      </c>
      <c r="Z367" s="63">
        <v>8683637.8000000007</v>
      </c>
      <c r="AA367" s="67">
        <v>79481.45</v>
      </c>
      <c r="AB367" s="64">
        <v>789421.36</v>
      </c>
      <c r="AC367" s="66">
        <v>8920402.8499999996</v>
      </c>
      <c r="AD367" s="63">
        <v>8346214.3200000003</v>
      </c>
      <c r="AE367" s="67">
        <v>31259.86</v>
      </c>
      <c r="AF367" s="64">
        <v>769841.48</v>
      </c>
      <c r="AG367" s="66">
        <v>8605939.6400000006</v>
      </c>
      <c r="AH367" s="63">
        <v>7645648.6299999999</v>
      </c>
      <c r="AI367" s="67">
        <v>37790.559999999998</v>
      </c>
      <c r="AJ367" s="63">
        <v>705523.63</v>
      </c>
      <c r="AK367" s="66">
        <v>7918358.9500000002</v>
      </c>
      <c r="AL367" s="63">
        <v>9159905.5500000007</v>
      </c>
      <c r="AM367" s="67">
        <v>34793.82</v>
      </c>
      <c r="AN367" s="63">
        <v>823241.15</v>
      </c>
      <c r="AO367" s="66">
        <v>9503231.4199999999</v>
      </c>
      <c r="AP367" s="63">
        <v>13388204.060000001</v>
      </c>
      <c r="AQ367" s="67">
        <v>40262.74</v>
      </c>
      <c r="AR367" s="63">
        <v>1216121.7463390001</v>
      </c>
      <c r="AS367" s="66">
        <f t="shared" si="94"/>
        <v>13844944.840900321</v>
      </c>
      <c r="AT367" s="68"/>
      <c r="AU367" s="69"/>
      <c r="AV367" s="63">
        <v>753</v>
      </c>
      <c r="AW367" s="63">
        <v>697</v>
      </c>
      <c r="AX367" s="63">
        <v>842</v>
      </c>
      <c r="AY367" s="63">
        <v>920</v>
      </c>
      <c r="AZ367" s="63">
        <v>1154</v>
      </c>
      <c r="BA367" s="63">
        <v>1154</v>
      </c>
      <c r="BB367" s="63"/>
      <c r="BC367" s="63"/>
      <c r="BD367" s="70">
        <f t="shared" si="97"/>
        <v>9758575.5399999991</v>
      </c>
      <c r="BE367" s="71">
        <f t="shared" si="95"/>
        <v>392.51</v>
      </c>
      <c r="BF367" s="72">
        <f>+$BJ$601</f>
        <v>508.08</v>
      </c>
      <c r="BG367" s="65">
        <f t="shared" si="96"/>
        <v>2873301.34</v>
      </c>
      <c r="BH367" s="73">
        <f t="shared" si="98"/>
        <v>7.2169419426112488E-3</v>
      </c>
      <c r="BI367" s="74">
        <f t="shared" si="99"/>
        <v>7.2169419426112496E-3</v>
      </c>
    </row>
    <row r="368" spans="1:61" ht="15.75" customHeight="1" x14ac:dyDescent="0.25">
      <c r="A368" s="59">
        <v>1</v>
      </c>
      <c r="B368" s="60">
        <v>407</v>
      </c>
      <c r="C368" s="60">
        <v>10</v>
      </c>
      <c r="D368" s="61" t="s">
        <v>85</v>
      </c>
      <c r="E368" s="61" t="s">
        <v>445</v>
      </c>
      <c r="F368" s="62">
        <v>1897</v>
      </c>
      <c r="G368" s="63">
        <v>10</v>
      </c>
      <c r="H368" s="63">
        <v>108895.33</v>
      </c>
      <c r="I368" s="64">
        <v>0</v>
      </c>
      <c r="J368" s="65">
        <v>119784.87</v>
      </c>
      <c r="K368" s="63">
        <v>103713.84</v>
      </c>
      <c r="L368" s="64">
        <v>0</v>
      </c>
      <c r="M368" s="65">
        <v>114085.22</v>
      </c>
      <c r="N368" s="63">
        <v>39323.660000000003</v>
      </c>
      <c r="O368" s="64">
        <v>0</v>
      </c>
      <c r="P368" s="65">
        <v>43256.03</v>
      </c>
      <c r="Q368" s="63">
        <v>102385.73</v>
      </c>
      <c r="R368" s="64">
        <v>0</v>
      </c>
      <c r="S368" s="65">
        <v>112624.31</v>
      </c>
      <c r="T368" s="63">
        <v>109204.25</v>
      </c>
      <c r="U368" s="64">
        <v>0</v>
      </c>
      <c r="V368" s="66">
        <v>120124.67</v>
      </c>
      <c r="W368" s="63">
        <v>209693.16</v>
      </c>
      <c r="X368" s="64">
        <v>0</v>
      </c>
      <c r="Y368" s="66">
        <v>230662.48</v>
      </c>
      <c r="Z368" s="63">
        <v>224239.53</v>
      </c>
      <c r="AA368" s="67">
        <v>0</v>
      </c>
      <c r="AB368" s="64">
        <v>0</v>
      </c>
      <c r="AC368" s="66">
        <v>246663.49</v>
      </c>
      <c r="AD368" s="63">
        <v>194108.16</v>
      </c>
      <c r="AE368" s="67">
        <v>0</v>
      </c>
      <c r="AF368" s="64">
        <v>0</v>
      </c>
      <c r="AG368" s="66">
        <v>213518.98</v>
      </c>
      <c r="AH368" s="63">
        <v>236475.79</v>
      </c>
      <c r="AI368" s="67">
        <v>0</v>
      </c>
      <c r="AJ368" s="63">
        <v>0</v>
      </c>
      <c r="AK368" s="66">
        <v>260123.37</v>
      </c>
      <c r="AL368" s="63">
        <v>378201.28</v>
      </c>
      <c r="AM368" s="67">
        <v>0</v>
      </c>
      <c r="AN368" s="63">
        <v>0</v>
      </c>
      <c r="AO368" s="66">
        <v>416021.41</v>
      </c>
      <c r="AP368" s="63">
        <v>498456.48</v>
      </c>
      <c r="AQ368" s="67">
        <v>0</v>
      </c>
      <c r="AR368" s="63">
        <v>0</v>
      </c>
      <c r="AS368" s="66">
        <f t="shared" si="94"/>
        <v>548302.12800000003</v>
      </c>
      <c r="AT368" s="68"/>
      <c r="AU368" s="69"/>
      <c r="AV368" s="63">
        <v>0</v>
      </c>
      <c r="AW368" s="63">
        <v>0</v>
      </c>
      <c r="AX368" s="63">
        <v>0</v>
      </c>
      <c r="AY368" s="63">
        <v>0</v>
      </c>
      <c r="AZ368" s="63">
        <v>0</v>
      </c>
      <c r="BA368" s="63">
        <v>0</v>
      </c>
      <c r="BB368" s="63"/>
      <c r="BC368" s="63"/>
      <c r="BD368" s="70">
        <f t="shared" si="97"/>
        <v>336925.88</v>
      </c>
      <c r="BE368" s="71">
        <f t="shared" si="95"/>
        <v>177.61</v>
      </c>
      <c r="BF368" s="72">
        <f>+$BJ$600</f>
        <v>520.02</v>
      </c>
      <c r="BG368" s="65">
        <f t="shared" si="96"/>
        <v>649551.7699999999</v>
      </c>
      <c r="BH368" s="73">
        <f t="shared" si="98"/>
        <v>1.6314952238216597E-3</v>
      </c>
      <c r="BI368" s="74">
        <f t="shared" si="99"/>
        <v>1.6314952238216599E-3</v>
      </c>
    </row>
    <row r="369" spans="1:61" ht="15.75" customHeight="1" x14ac:dyDescent="0.25">
      <c r="A369" s="59">
        <v>1</v>
      </c>
      <c r="B369" s="60">
        <v>409</v>
      </c>
      <c r="C369" s="60">
        <v>17</v>
      </c>
      <c r="D369" s="61" t="s">
        <v>89</v>
      </c>
      <c r="E369" s="61" t="s">
        <v>446</v>
      </c>
      <c r="F369" s="62">
        <v>160577</v>
      </c>
      <c r="G369" s="63">
        <v>15</v>
      </c>
      <c r="H369" s="63">
        <v>78188496.739999995</v>
      </c>
      <c r="I369" s="64">
        <v>7036946.6200000001</v>
      </c>
      <c r="J369" s="65">
        <v>81824282.640000001</v>
      </c>
      <c r="K369" s="63">
        <v>77111507.700000003</v>
      </c>
      <c r="L369" s="64">
        <v>6940017.8600000003</v>
      </c>
      <c r="M369" s="65">
        <v>80697213.319999993</v>
      </c>
      <c r="N369" s="63">
        <v>67853170.319999993</v>
      </c>
      <c r="O369" s="64">
        <v>6106783.7400000002</v>
      </c>
      <c r="P369" s="65">
        <v>71008344.569999993</v>
      </c>
      <c r="Q369" s="63">
        <v>71170191.209999993</v>
      </c>
      <c r="R369" s="64">
        <v>6450132.9199999999</v>
      </c>
      <c r="S369" s="65">
        <v>74428067.040000007</v>
      </c>
      <c r="T369" s="63">
        <v>68793835.450000003</v>
      </c>
      <c r="U369" s="64">
        <v>6770163.2800000003</v>
      </c>
      <c r="V369" s="66">
        <v>71327222.989999995</v>
      </c>
      <c r="W369" s="63">
        <v>80828998.150000006</v>
      </c>
      <c r="X369" s="64">
        <v>10542932.43</v>
      </c>
      <c r="Y369" s="66">
        <v>80828975.579999998</v>
      </c>
      <c r="Z369" s="63">
        <v>87424297.680000007</v>
      </c>
      <c r="AA369" s="67">
        <v>1431068.15</v>
      </c>
      <c r="AB369" s="64">
        <v>11403190.49</v>
      </c>
      <c r="AC369" s="66">
        <v>90535144.540000007</v>
      </c>
      <c r="AD369" s="63">
        <v>83811833.689999998</v>
      </c>
      <c r="AE369" s="67">
        <v>739354.65</v>
      </c>
      <c r="AF369" s="64">
        <v>11030491.66</v>
      </c>
      <c r="AG369" s="66">
        <v>87291456.900000006</v>
      </c>
      <c r="AH369" s="63">
        <v>75073931.170000002</v>
      </c>
      <c r="AI369" s="67">
        <v>996759.11</v>
      </c>
      <c r="AJ369" s="63">
        <v>9792253.0600000005</v>
      </c>
      <c r="AK369" s="66">
        <v>78830095.629999995</v>
      </c>
      <c r="AL369" s="63">
        <v>93093669.939999998</v>
      </c>
      <c r="AM369" s="67">
        <v>1065923.81</v>
      </c>
      <c r="AN369" s="63">
        <v>12142666.68</v>
      </c>
      <c r="AO369" s="66">
        <v>96885898.310000002</v>
      </c>
      <c r="AP369" s="63">
        <v>119845916.38</v>
      </c>
      <c r="AQ369" s="67">
        <v>1714635.71</v>
      </c>
      <c r="AR369" s="63">
        <v>15632078.064716</v>
      </c>
      <c r="AS369" s="66">
        <f t="shared" si="94"/>
        <v>123757892.39607659</v>
      </c>
      <c r="AT369" s="68"/>
      <c r="AU369" s="69"/>
      <c r="AV369" s="63">
        <v>20776</v>
      </c>
      <c r="AW369" s="63">
        <v>19407</v>
      </c>
      <c r="AX369" s="63">
        <v>21413</v>
      </c>
      <c r="AY369" s="63">
        <v>21918</v>
      </c>
      <c r="AZ369" s="63">
        <v>25700</v>
      </c>
      <c r="BA369" s="63">
        <v>25495</v>
      </c>
      <c r="BB369" s="63"/>
      <c r="BC369" s="63"/>
      <c r="BD369" s="70">
        <f t="shared" si="97"/>
        <v>95460097.560000002</v>
      </c>
      <c r="BE369" s="71">
        <f t="shared" si="95"/>
        <v>594.48</v>
      </c>
      <c r="BF369" s="72">
        <f>+$BJ$601</f>
        <v>508.08</v>
      </c>
      <c r="BG369" s="65">
        <f t="shared" si="96"/>
        <v>0</v>
      </c>
      <c r="BH369" s="73">
        <f t="shared" si="98"/>
        <v>0</v>
      </c>
      <c r="BI369" s="74">
        <f t="shared" si="99"/>
        <v>0</v>
      </c>
    </row>
    <row r="370" spans="1:61" ht="15.75" customHeight="1" x14ac:dyDescent="0.25">
      <c r="A370" s="59">
        <v>1</v>
      </c>
      <c r="B370" s="60">
        <v>410</v>
      </c>
      <c r="C370" s="60">
        <v>5</v>
      </c>
      <c r="D370" s="61" t="s">
        <v>85</v>
      </c>
      <c r="E370" s="61" t="s">
        <v>447</v>
      </c>
      <c r="F370" s="62">
        <v>4678</v>
      </c>
      <c r="G370" s="63">
        <v>10</v>
      </c>
      <c r="H370" s="63">
        <v>764029.54</v>
      </c>
      <c r="I370" s="64">
        <v>36018.660000000003</v>
      </c>
      <c r="J370" s="65">
        <v>800811.96</v>
      </c>
      <c r="K370" s="63">
        <v>778499.93</v>
      </c>
      <c r="L370" s="64">
        <v>36700.839999999997</v>
      </c>
      <c r="M370" s="65">
        <v>815979</v>
      </c>
      <c r="N370" s="63">
        <v>734864.54</v>
      </c>
      <c r="O370" s="64">
        <v>34643.67</v>
      </c>
      <c r="P370" s="65">
        <v>770242.96</v>
      </c>
      <c r="Q370" s="63">
        <v>855132.31</v>
      </c>
      <c r="R370" s="64">
        <v>40516.480000000003</v>
      </c>
      <c r="S370" s="65">
        <v>896077.41</v>
      </c>
      <c r="T370" s="63">
        <v>890833.07</v>
      </c>
      <c r="U370" s="64">
        <v>42265.65</v>
      </c>
      <c r="V370" s="66">
        <v>933424.16</v>
      </c>
      <c r="W370" s="63">
        <v>1059266.6100000001</v>
      </c>
      <c r="X370" s="64">
        <v>50441.21</v>
      </c>
      <c r="Y370" s="66">
        <v>1109707.94</v>
      </c>
      <c r="Z370" s="63">
        <v>1236615.57</v>
      </c>
      <c r="AA370" s="67">
        <v>851.09</v>
      </c>
      <c r="AB370" s="64">
        <v>58886.38</v>
      </c>
      <c r="AC370" s="66">
        <v>1295003.8999999999</v>
      </c>
      <c r="AD370" s="63">
        <v>1201997.2</v>
      </c>
      <c r="AE370" s="67">
        <v>889.35</v>
      </c>
      <c r="AF370" s="64">
        <v>56387.8</v>
      </c>
      <c r="AG370" s="66">
        <v>1260943.99</v>
      </c>
      <c r="AH370" s="63">
        <v>1206013.69</v>
      </c>
      <c r="AI370" s="67">
        <v>212.35</v>
      </c>
      <c r="AJ370" s="63">
        <v>58064.66</v>
      </c>
      <c r="AK370" s="66">
        <v>1263824.31</v>
      </c>
      <c r="AL370" s="63">
        <v>1454161.22</v>
      </c>
      <c r="AM370" s="67">
        <v>442.03</v>
      </c>
      <c r="AN370" s="63">
        <v>68794.77</v>
      </c>
      <c r="AO370" s="66">
        <v>1524730.83</v>
      </c>
      <c r="AP370" s="63">
        <v>1962481.14</v>
      </c>
      <c r="AQ370" s="67">
        <v>48.63</v>
      </c>
      <c r="AR370" s="63">
        <v>93266.672028000001</v>
      </c>
      <c r="AS370" s="66">
        <f t="shared" si="94"/>
        <v>2057396.3497692002</v>
      </c>
      <c r="AT370" s="68"/>
      <c r="AU370" s="69"/>
      <c r="AV370" s="63">
        <v>2</v>
      </c>
      <c r="AW370" s="63">
        <v>8</v>
      </c>
      <c r="AX370" s="63">
        <v>6</v>
      </c>
      <c r="AY370" s="63">
        <v>6</v>
      </c>
      <c r="AZ370" s="63">
        <v>6</v>
      </c>
      <c r="BA370" s="63">
        <v>6</v>
      </c>
      <c r="BB370" s="63"/>
      <c r="BC370" s="63"/>
      <c r="BD370" s="70">
        <f t="shared" si="97"/>
        <v>1480379.88</v>
      </c>
      <c r="BE370" s="71">
        <f t="shared" si="95"/>
        <v>316.45999999999998</v>
      </c>
      <c r="BF370" s="72">
        <f t="shared" ref="BF370:BF372" si="107">+$BJ$600</f>
        <v>520.02</v>
      </c>
      <c r="BG370" s="65">
        <f t="shared" si="96"/>
        <v>952253.68</v>
      </c>
      <c r="BH370" s="73">
        <f t="shared" si="98"/>
        <v>2.3917990875255398E-3</v>
      </c>
      <c r="BI370" s="74">
        <f t="shared" si="99"/>
        <v>2.3917990875255402E-3</v>
      </c>
    </row>
    <row r="371" spans="1:61" ht="15.75" customHeight="1" x14ac:dyDescent="0.25">
      <c r="A371" s="59">
        <v>1</v>
      </c>
      <c r="B371" s="60">
        <v>411</v>
      </c>
      <c r="C371" s="60">
        <v>13</v>
      </c>
      <c r="D371" s="61" t="s">
        <v>85</v>
      </c>
      <c r="E371" s="61" t="s">
        <v>448</v>
      </c>
      <c r="F371" s="62">
        <v>1831</v>
      </c>
      <c r="G371" s="63">
        <v>10</v>
      </c>
      <c r="H371" s="63">
        <v>150503.89000000001</v>
      </c>
      <c r="I371" s="64">
        <v>0</v>
      </c>
      <c r="J371" s="65">
        <v>165554.28</v>
      </c>
      <c r="K371" s="63">
        <v>147141.76000000001</v>
      </c>
      <c r="L371" s="64">
        <v>0</v>
      </c>
      <c r="M371" s="65">
        <v>161855.93</v>
      </c>
      <c r="N371" s="63">
        <v>91044.06</v>
      </c>
      <c r="O371" s="64">
        <v>0</v>
      </c>
      <c r="P371" s="65">
        <v>100148.46</v>
      </c>
      <c r="Q371" s="63">
        <v>137987.51</v>
      </c>
      <c r="R371" s="64">
        <v>0</v>
      </c>
      <c r="S371" s="65">
        <v>151786.26</v>
      </c>
      <c r="T371" s="63">
        <v>97753.2</v>
      </c>
      <c r="U371" s="64">
        <v>0</v>
      </c>
      <c r="V371" s="66">
        <v>107528.52</v>
      </c>
      <c r="W371" s="63">
        <v>216346.19</v>
      </c>
      <c r="X371" s="64">
        <v>0</v>
      </c>
      <c r="Y371" s="66">
        <v>237980.81</v>
      </c>
      <c r="Z371" s="63">
        <v>273536.15000000002</v>
      </c>
      <c r="AA371" s="67">
        <v>4070.72</v>
      </c>
      <c r="AB371" s="64">
        <v>0</v>
      </c>
      <c r="AC371" s="66">
        <v>306485.63</v>
      </c>
      <c r="AD371" s="63">
        <v>235221.43</v>
      </c>
      <c r="AE371" s="67">
        <v>2290.41</v>
      </c>
      <c r="AF371" s="64">
        <v>0</v>
      </c>
      <c r="AG371" s="66">
        <v>266297.78000000003</v>
      </c>
      <c r="AH371" s="63">
        <v>252030.99</v>
      </c>
      <c r="AI371" s="67">
        <v>2164.9699999999998</v>
      </c>
      <c r="AJ371" s="63">
        <v>0</v>
      </c>
      <c r="AK371" s="66">
        <v>300474.75</v>
      </c>
      <c r="AL371" s="63">
        <v>221151.78</v>
      </c>
      <c r="AM371" s="67">
        <v>4061.14</v>
      </c>
      <c r="AN371" s="63">
        <v>0</v>
      </c>
      <c r="AO371" s="66">
        <v>269677.67</v>
      </c>
      <c r="AP371" s="63">
        <v>469550.94</v>
      </c>
      <c r="AQ371" s="67">
        <v>2943.44</v>
      </c>
      <c r="AR371" s="63">
        <v>0</v>
      </c>
      <c r="AS371" s="66">
        <f t="shared" si="94"/>
        <v>550496.21</v>
      </c>
      <c r="AT371" s="68"/>
      <c r="AU371" s="69"/>
      <c r="AV371" s="63">
        <v>46</v>
      </c>
      <c r="AW371" s="63">
        <v>46</v>
      </c>
      <c r="AX371" s="63">
        <v>117</v>
      </c>
      <c r="AY371" s="63">
        <v>141</v>
      </c>
      <c r="AZ371" s="63">
        <v>170</v>
      </c>
      <c r="BA371" s="63">
        <v>170</v>
      </c>
      <c r="BB371" s="63"/>
      <c r="BC371" s="63"/>
      <c r="BD371" s="70">
        <f t="shared" si="97"/>
        <v>338686.41</v>
      </c>
      <c r="BE371" s="71">
        <f t="shared" si="95"/>
        <v>184.97</v>
      </c>
      <c r="BF371" s="72">
        <f t="shared" si="107"/>
        <v>520.02</v>
      </c>
      <c r="BG371" s="65">
        <f t="shared" si="96"/>
        <v>613476.54999999993</v>
      </c>
      <c r="BH371" s="73">
        <f t="shared" si="98"/>
        <v>1.5408842027350485E-3</v>
      </c>
      <c r="BI371" s="74">
        <f t="shared" si="99"/>
        <v>1.5408842027350501E-3</v>
      </c>
    </row>
    <row r="372" spans="1:61" ht="15.75" customHeight="1" x14ac:dyDescent="0.25">
      <c r="A372" s="59">
        <v>1</v>
      </c>
      <c r="B372" s="60">
        <v>412</v>
      </c>
      <c r="C372" s="60">
        <v>12</v>
      </c>
      <c r="D372" s="61" t="s">
        <v>85</v>
      </c>
      <c r="E372" s="61" t="s">
        <v>449</v>
      </c>
      <c r="F372" s="62">
        <v>911</v>
      </c>
      <c r="G372" s="63">
        <v>10</v>
      </c>
      <c r="H372" s="63">
        <v>62528.69</v>
      </c>
      <c r="I372" s="64">
        <v>5688.26</v>
      </c>
      <c r="J372" s="65">
        <v>62524.47</v>
      </c>
      <c r="K372" s="63">
        <v>56941.48</v>
      </c>
      <c r="L372" s="64">
        <v>5806.27</v>
      </c>
      <c r="M372" s="65">
        <v>56248.73</v>
      </c>
      <c r="N372" s="63">
        <v>59898.61</v>
      </c>
      <c r="O372" s="64">
        <v>2823.78</v>
      </c>
      <c r="P372" s="65">
        <v>62782.3</v>
      </c>
      <c r="Q372" s="63">
        <v>54384.72</v>
      </c>
      <c r="R372" s="64">
        <v>2621.78</v>
      </c>
      <c r="S372" s="65">
        <v>56939.23</v>
      </c>
      <c r="T372" s="63">
        <v>47638.34</v>
      </c>
      <c r="U372" s="64">
        <v>2308.67</v>
      </c>
      <c r="V372" s="66">
        <v>49862.63</v>
      </c>
      <c r="W372" s="63">
        <v>73885.25</v>
      </c>
      <c r="X372" s="64">
        <v>3518.37</v>
      </c>
      <c r="Y372" s="66">
        <v>77403.570000000007</v>
      </c>
      <c r="Z372" s="63">
        <v>66443.53</v>
      </c>
      <c r="AA372" s="67">
        <v>0</v>
      </c>
      <c r="AB372" s="64">
        <v>3164</v>
      </c>
      <c r="AC372" s="66">
        <v>69607.490000000005</v>
      </c>
      <c r="AD372" s="63">
        <v>74541.42</v>
      </c>
      <c r="AE372" s="67">
        <v>0</v>
      </c>
      <c r="AF372" s="64">
        <v>3549.61</v>
      </c>
      <c r="AG372" s="66">
        <v>78090.98</v>
      </c>
      <c r="AH372" s="63">
        <v>81587.64</v>
      </c>
      <c r="AI372" s="67">
        <v>0</v>
      </c>
      <c r="AJ372" s="63">
        <v>3885.13</v>
      </c>
      <c r="AK372" s="66">
        <v>85472.77</v>
      </c>
      <c r="AL372" s="63">
        <v>79362.02</v>
      </c>
      <c r="AM372" s="67">
        <v>0</v>
      </c>
      <c r="AN372" s="63">
        <v>3779.14</v>
      </c>
      <c r="AO372" s="66">
        <v>83141.16</v>
      </c>
      <c r="AP372" s="63">
        <v>153202.12</v>
      </c>
      <c r="AQ372" s="67">
        <v>0</v>
      </c>
      <c r="AR372" s="63">
        <v>7295.3896459999996</v>
      </c>
      <c r="AS372" s="66">
        <f t="shared" si="94"/>
        <v>160497.40338940002</v>
      </c>
      <c r="AT372" s="68"/>
      <c r="AU372" s="69"/>
      <c r="AV372" s="63">
        <v>0</v>
      </c>
      <c r="AW372" s="63">
        <v>0</v>
      </c>
      <c r="AX372" s="63">
        <v>0</v>
      </c>
      <c r="AY372" s="63">
        <v>0</v>
      </c>
      <c r="AZ372" s="63">
        <v>0</v>
      </c>
      <c r="BA372" s="63">
        <v>0</v>
      </c>
      <c r="BB372" s="63"/>
      <c r="BC372" s="63"/>
      <c r="BD372" s="70">
        <f t="shared" si="97"/>
        <v>95361.96</v>
      </c>
      <c r="BE372" s="71">
        <f t="shared" si="95"/>
        <v>104.68</v>
      </c>
      <c r="BF372" s="72">
        <f t="shared" si="107"/>
        <v>520.02</v>
      </c>
      <c r="BG372" s="65">
        <f t="shared" si="96"/>
        <v>378374.74</v>
      </c>
      <c r="BH372" s="73">
        <f t="shared" si="98"/>
        <v>9.5037317983870991E-4</v>
      </c>
      <c r="BI372" s="74">
        <f t="shared" si="99"/>
        <v>9.5037317983871002E-4</v>
      </c>
    </row>
    <row r="373" spans="1:61" ht="15.75" customHeight="1" x14ac:dyDescent="0.25">
      <c r="A373" s="59">
        <v>1</v>
      </c>
      <c r="B373" s="60">
        <v>413</v>
      </c>
      <c r="C373" s="60">
        <v>17</v>
      </c>
      <c r="D373" s="61" t="s">
        <v>89</v>
      </c>
      <c r="E373" s="61" t="s">
        <v>450</v>
      </c>
      <c r="F373" s="62">
        <v>2772</v>
      </c>
      <c r="G373" s="63">
        <v>12</v>
      </c>
      <c r="H373" s="63">
        <v>618337.88</v>
      </c>
      <c r="I373" s="64">
        <v>0</v>
      </c>
      <c r="J373" s="65">
        <v>692538.42</v>
      </c>
      <c r="K373" s="63">
        <v>638473.06999999995</v>
      </c>
      <c r="L373" s="64">
        <v>0</v>
      </c>
      <c r="M373" s="65">
        <v>715089.84</v>
      </c>
      <c r="N373" s="63">
        <v>555347.56000000006</v>
      </c>
      <c r="O373" s="64">
        <v>24328.58</v>
      </c>
      <c r="P373" s="65">
        <v>594741.25</v>
      </c>
      <c r="Q373" s="63">
        <v>671820.80000000005</v>
      </c>
      <c r="R373" s="64">
        <v>61566.14</v>
      </c>
      <c r="S373" s="65">
        <v>683485.22</v>
      </c>
      <c r="T373" s="63">
        <v>752897.56</v>
      </c>
      <c r="U373" s="64">
        <v>69073.7</v>
      </c>
      <c r="V373" s="66">
        <v>765882.72</v>
      </c>
      <c r="W373" s="63">
        <v>758871.48</v>
      </c>
      <c r="X373" s="64">
        <v>68988.37</v>
      </c>
      <c r="Y373" s="66">
        <v>772669.09</v>
      </c>
      <c r="Z373" s="63">
        <v>1196700.1100000001</v>
      </c>
      <c r="AA373" s="67">
        <v>55264.160000000003</v>
      </c>
      <c r="AB373" s="64">
        <v>108790.95</v>
      </c>
      <c r="AC373" s="66">
        <v>1567727.03</v>
      </c>
      <c r="AD373" s="63">
        <v>752388.73</v>
      </c>
      <c r="AE373" s="67">
        <v>45916.45</v>
      </c>
      <c r="AF373" s="64">
        <v>66491.64</v>
      </c>
      <c r="AG373" s="66">
        <v>1106760.3999999999</v>
      </c>
      <c r="AH373" s="63">
        <v>881157.49</v>
      </c>
      <c r="AI373" s="67">
        <v>73755.25</v>
      </c>
      <c r="AJ373" s="63">
        <v>80117.3</v>
      </c>
      <c r="AK373" s="66">
        <v>1242223.8799999999</v>
      </c>
      <c r="AL373" s="63">
        <v>1148250.27</v>
      </c>
      <c r="AM373" s="67">
        <v>73264.55</v>
      </c>
      <c r="AN373" s="63">
        <v>104388.91</v>
      </c>
      <c r="AO373" s="66">
        <v>1516071.01</v>
      </c>
      <c r="AP373" s="63">
        <v>1476435.26</v>
      </c>
      <c r="AQ373" s="67">
        <v>69228.75</v>
      </c>
      <c r="AR373" s="63">
        <v>134221.885461</v>
      </c>
      <c r="AS373" s="66">
        <f t="shared" si="94"/>
        <v>1834891.9954836802</v>
      </c>
      <c r="AT373" s="68"/>
      <c r="AU373" s="69"/>
      <c r="AV373" s="63">
        <v>1844</v>
      </c>
      <c r="AW373" s="63">
        <v>1749</v>
      </c>
      <c r="AX373" s="63">
        <v>1918</v>
      </c>
      <c r="AY373" s="63">
        <v>1924</v>
      </c>
      <c r="AZ373" s="63">
        <v>1835</v>
      </c>
      <c r="BA373" s="63">
        <v>1847</v>
      </c>
      <c r="BB373" s="63"/>
      <c r="BC373" s="63"/>
      <c r="BD373" s="70">
        <f t="shared" si="97"/>
        <v>1453534.86</v>
      </c>
      <c r="BE373" s="71">
        <f t="shared" si="95"/>
        <v>524.36</v>
      </c>
      <c r="BF373" s="72">
        <f>+$BJ$601</f>
        <v>508.08</v>
      </c>
      <c r="BG373" s="65">
        <f t="shared" si="96"/>
        <v>0</v>
      </c>
      <c r="BH373" s="73">
        <f t="shared" si="98"/>
        <v>0</v>
      </c>
      <c r="BI373" s="74">
        <f t="shared" si="99"/>
        <v>0</v>
      </c>
    </row>
    <row r="374" spans="1:61" ht="15.75" customHeight="1" x14ac:dyDescent="0.25">
      <c r="A374" s="59">
        <v>1</v>
      </c>
      <c r="B374" s="60">
        <v>414</v>
      </c>
      <c r="C374" s="60">
        <v>16</v>
      </c>
      <c r="D374" s="61" t="s">
        <v>85</v>
      </c>
      <c r="E374" s="61" t="s">
        <v>451</v>
      </c>
      <c r="F374" s="62">
        <v>3271</v>
      </c>
      <c r="G374" s="63">
        <v>10</v>
      </c>
      <c r="H374" s="63">
        <v>210616.54</v>
      </c>
      <c r="I374" s="64">
        <v>0</v>
      </c>
      <c r="J374" s="65">
        <v>231678.2</v>
      </c>
      <c r="K374" s="63">
        <v>231242.49</v>
      </c>
      <c r="L374" s="64">
        <v>0</v>
      </c>
      <c r="M374" s="65">
        <v>254366.73</v>
      </c>
      <c r="N374" s="63">
        <v>222925.44</v>
      </c>
      <c r="O374" s="64">
        <v>0</v>
      </c>
      <c r="P374" s="65">
        <v>245217.98</v>
      </c>
      <c r="Q374" s="63">
        <v>283314.28999999998</v>
      </c>
      <c r="R374" s="64">
        <v>0</v>
      </c>
      <c r="S374" s="65">
        <v>311645.71999999997</v>
      </c>
      <c r="T374" s="63">
        <v>230479.4</v>
      </c>
      <c r="U374" s="64">
        <v>0</v>
      </c>
      <c r="V374" s="66">
        <v>253527.34</v>
      </c>
      <c r="W374" s="63">
        <v>377700.72</v>
      </c>
      <c r="X374" s="64">
        <v>0</v>
      </c>
      <c r="Y374" s="66">
        <v>415470.79</v>
      </c>
      <c r="Z374" s="63">
        <v>421893.85</v>
      </c>
      <c r="AA374" s="67">
        <v>390.21</v>
      </c>
      <c r="AB374" s="64">
        <v>0</v>
      </c>
      <c r="AC374" s="66">
        <v>464083.24</v>
      </c>
      <c r="AD374" s="63">
        <v>405775.82</v>
      </c>
      <c r="AE374" s="67">
        <v>14.93</v>
      </c>
      <c r="AF374" s="64">
        <v>0</v>
      </c>
      <c r="AG374" s="66">
        <v>446353.41</v>
      </c>
      <c r="AH374" s="63">
        <v>427227.37</v>
      </c>
      <c r="AI374" s="67">
        <v>545.74</v>
      </c>
      <c r="AJ374" s="63">
        <v>0</v>
      </c>
      <c r="AK374" s="66">
        <v>470006.76</v>
      </c>
      <c r="AL374" s="63">
        <v>524171.49</v>
      </c>
      <c r="AM374" s="67">
        <v>117.27</v>
      </c>
      <c r="AN374" s="63">
        <v>0</v>
      </c>
      <c r="AO374" s="66">
        <v>577116.63</v>
      </c>
      <c r="AP374" s="63">
        <v>796633.93</v>
      </c>
      <c r="AQ374" s="67">
        <v>91.45</v>
      </c>
      <c r="AR374" s="63">
        <v>0</v>
      </c>
      <c r="AS374" s="66">
        <f t="shared" si="94"/>
        <v>876853.69200000016</v>
      </c>
      <c r="AT374" s="68"/>
      <c r="AU374" s="69"/>
      <c r="AV374" s="63">
        <v>0</v>
      </c>
      <c r="AW374" s="63">
        <v>0</v>
      </c>
      <c r="AX374" s="63">
        <v>3</v>
      </c>
      <c r="AY374" s="63">
        <v>3</v>
      </c>
      <c r="AZ374" s="63">
        <v>3</v>
      </c>
      <c r="BA374" s="63">
        <v>3</v>
      </c>
      <c r="BB374" s="63"/>
      <c r="BC374" s="63"/>
      <c r="BD374" s="70">
        <f t="shared" si="97"/>
        <v>566882.75</v>
      </c>
      <c r="BE374" s="71">
        <f t="shared" si="95"/>
        <v>173.31</v>
      </c>
      <c r="BF374" s="72">
        <f t="shared" ref="BF374:BF384" si="108">+$BJ$600</f>
        <v>520.02</v>
      </c>
      <c r="BG374" s="65">
        <f t="shared" si="96"/>
        <v>1134088.4099999999</v>
      </c>
      <c r="BH374" s="73">
        <f t="shared" si="98"/>
        <v>2.8485178699559242E-3</v>
      </c>
      <c r="BI374" s="74">
        <f t="shared" si="99"/>
        <v>2.8485178699559199E-3</v>
      </c>
    </row>
    <row r="375" spans="1:61" ht="15.75" customHeight="1" x14ac:dyDescent="0.25">
      <c r="A375" s="59">
        <v>1</v>
      </c>
      <c r="B375" s="60">
        <v>415</v>
      </c>
      <c r="C375" s="60">
        <v>16</v>
      </c>
      <c r="D375" s="61" t="s">
        <v>85</v>
      </c>
      <c r="E375" s="61" t="s">
        <v>452</v>
      </c>
      <c r="F375" s="62">
        <v>2419</v>
      </c>
      <c r="G375" s="63">
        <v>10</v>
      </c>
      <c r="H375" s="63">
        <v>307667.58</v>
      </c>
      <c r="I375" s="64">
        <v>27690.18</v>
      </c>
      <c r="J375" s="65">
        <v>307975.14</v>
      </c>
      <c r="K375" s="63">
        <v>286548.39</v>
      </c>
      <c r="L375" s="64">
        <v>25789.43</v>
      </c>
      <c r="M375" s="65">
        <v>286834.84999999998</v>
      </c>
      <c r="N375" s="63">
        <v>194006.33</v>
      </c>
      <c r="O375" s="64">
        <v>17460.64</v>
      </c>
      <c r="P375" s="65">
        <v>194200.26</v>
      </c>
      <c r="Q375" s="63">
        <v>218853.13</v>
      </c>
      <c r="R375" s="64">
        <v>20093.46</v>
      </c>
      <c r="S375" s="65">
        <v>218635.64</v>
      </c>
      <c r="T375" s="63">
        <v>188156.66</v>
      </c>
      <c r="U375" s="64">
        <v>17329.88</v>
      </c>
      <c r="V375" s="66">
        <v>187909.46</v>
      </c>
      <c r="W375" s="63">
        <v>293405.84000000003</v>
      </c>
      <c r="X375" s="64">
        <v>26673.32</v>
      </c>
      <c r="Y375" s="66">
        <v>293405.77</v>
      </c>
      <c r="Z375" s="63">
        <v>365852.39</v>
      </c>
      <c r="AA375" s="67">
        <v>435.63</v>
      </c>
      <c r="AB375" s="64">
        <v>33259.370000000003</v>
      </c>
      <c r="AC375" s="66">
        <v>365852.32</v>
      </c>
      <c r="AD375" s="63">
        <v>322044.08</v>
      </c>
      <c r="AE375" s="67">
        <v>205.76</v>
      </c>
      <c r="AF375" s="64">
        <v>29276.79</v>
      </c>
      <c r="AG375" s="66">
        <v>322255.67</v>
      </c>
      <c r="AH375" s="63">
        <v>328542.59000000003</v>
      </c>
      <c r="AI375" s="67">
        <v>0</v>
      </c>
      <c r="AJ375" s="63">
        <v>29867.61</v>
      </c>
      <c r="AK375" s="66">
        <v>328980.46999999997</v>
      </c>
      <c r="AL375" s="63">
        <v>315677.89</v>
      </c>
      <c r="AM375" s="67">
        <v>43.8</v>
      </c>
      <c r="AN375" s="63">
        <v>29518.14</v>
      </c>
      <c r="AO375" s="66">
        <v>315165.53999999998</v>
      </c>
      <c r="AP375" s="63">
        <v>574736.82999999996</v>
      </c>
      <c r="AQ375" s="67">
        <v>43.8</v>
      </c>
      <c r="AR375" s="63">
        <v>51429.025286999997</v>
      </c>
      <c r="AS375" s="66">
        <f t="shared" si="94"/>
        <v>576028.38118429994</v>
      </c>
      <c r="AT375" s="68"/>
      <c r="AU375" s="69"/>
      <c r="AV375" s="63">
        <v>0</v>
      </c>
      <c r="AW375" s="63">
        <v>2</v>
      </c>
      <c r="AX375" s="63">
        <v>2</v>
      </c>
      <c r="AY375" s="63">
        <v>2</v>
      </c>
      <c r="AZ375" s="63">
        <v>2</v>
      </c>
      <c r="BA375" s="63">
        <v>2</v>
      </c>
      <c r="BB375" s="63"/>
      <c r="BC375" s="63"/>
      <c r="BD375" s="70">
        <f t="shared" si="97"/>
        <v>381656.48</v>
      </c>
      <c r="BE375" s="71">
        <f t="shared" si="95"/>
        <v>157.77000000000001</v>
      </c>
      <c r="BF375" s="72">
        <f t="shared" si="108"/>
        <v>520.02</v>
      </c>
      <c r="BG375" s="65">
        <f t="shared" si="96"/>
        <v>876282.75</v>
      </c>
      <c r="BH375" s="73">
        <f t="shared" si="98"/>
        <v>2.2009810262580143E-3</v>
      </c>
      <c r="BI375" s="74">
        <f t="shared" si="99"/>
        <v>2.2009810262580099E-3</v>
      </c>
    </row>
    <row r="376" spans="1:61" ht="15.75" customHeight="1" x14ac:dyDescent="0.25">
      <c r="A376" s="59">
        <v>1</v>
      </c>
      <c r="B376" s="60">
        <v>416</v>
      </c>
      <c r="C376" s="60">
        <v>13</v>
      </c>
      <c r="D376" s="61" t="s">
        <v>85</v>
      </c>
      <c r="E376" s="61" t="s">
        <v>453</v>
      </c>
      <c r="F376" s="62">
        <v>1697</v>
      </c>
      <c r="G376" s="63">
        <v>10</v>
      </c>
      <c r="H376" s="63">
        <v>369964.52</v>
      </c>
      <c r="I376" s="64">
        <v>0</v>
      </c>
      <c r="J376" s="65">
        <v>406960.97</v>
      </c>
      <c r="K376" s="63">
        <v>514383.27</v>
      </c>
      <c r="L376" s="64">
        <v>0</v>
      </c>
      <c r="M376" s="65">
        <v>565821.59</v>
      </c>
      <c r="N376" s="63">
        <v>388224.6</v>
      </c>
      <c r="O376" s="64">
        <v>0</v>
      </c>
      <c r="P376" s="65">
        <v>427047.06</v>
      </c>
      <c r="Q376" s="63">
        <v>427358.81</v>
      </c>
      <c r="R376" s="64">
        <v>0</v>
      </c>
      <c r="S376" s="65">
        <v>470094.7</v>
      </c>
      <c r="T376" s="63">
        <v>429696.8</v>
      </c>
      <c r="U376" s="64">
        <v>0</v>
      </c>
      <c r="V376" s="66">
        <v>472666.48</v>
      </c>
      <c r="W376" s="63">
        <v>503031.65</v>
      </c>
      <c r="X376" s="64">
        <v>0</v>
      </c>
      <c r="Y376" s="66">
        <v>553334.81999999995</v>
      </c>
      <c r="Z376" s="63">
        <v>501754.72</v>
      </c>
      <c r="AA376" s="67">
        <v>99081.65</v>
      </c>
      <c r="AB376" s="64">
        <v>0</v>
      </c>
      <c r="AC376" s="66">
        <v>1259563.9099999999</v>
      </c>
      <c r="AD376" s="63">
        <v>531843.1</v>
      </c>
      <c r="AE376" s="67">
        <v>98887.43</v>
      </c>
      <c r="AF376" s="64">
        <v>0</v>
      </c>
      <c r="AG376" s="66">
        <v>1322219.78</v>
      </c>
      <c r="AH376" s="63">
        <v>563737.31999999995</v>
      </c>
      <c r="AI376" s="67">
        <v>143691.73000000001</v>
      </c>
      <c r="AJ376" s="63">
        <v>0</v>
      </c>
      <c r="AK376" s="66">
        <v>1366708.72</v>
      </c>
      <c r="AL376" s="63">
        <v>695279.77</v>
      </c>
      <c r="AM376" s="67">
        <v>161890.95000000001</v>
      </c>
      <c r="AN376" s="63">
        <v>0</v>
      </c>
      <c r="AO376" s="66">
        <v>1491824.27</v>
      </c>
      <c r="AP376" s="63">
        <v>899044.13</v>
      </c>
      <c r="AQ376" s="67">
        <v>156035.53</v>
      </c>
      <c r="AR376" s="63">
        <v>0</v>
      </c>
      <c r="AS376" s="66">
        <f t="shared" si="94"/>
        <v>1722605.8520000002</v>
      </c>
      <c r="AT376" s="68"/>
      <c r="AU376" s="69"/>
      <c r="AV376" s="63">
        <v>3729</v>
      </c>
      <c r="AW376" s="63">
        <v>3863</v>
      </c>
      <c r="AX376" s="63">
        <v>4131</v>
      </c>
      <c r="AY376" s="63">
        <v>4133</v>
      </c>
      <c r="AZ376" s="63">
        <v>4134</v>
      </c>
      <c r="BA376" s="63">
        <v>4134</v>
      </c>
      <c r="BB376" s="63"/>
      <c r="BC376" s="63"/>
      <c r="BD376" s="70">
        <f t="shared" si="97"/>
        <v>1432584.51</v>
      </c>
      <c r="BE376" s="71">
        <f t="shared" si="95"/>
        <v>844.19</v>
      </c>
      <c r="BF376" s="72">
        <f t="shared" si="108"/>
        <v>520.02</v>
      </c>
      <c r="BG376" s="65">
        <f t="shared" si="96"/>
        <v>0</v>
      </c>
      <c r="BH376" s="73">
        <f t="shared" si="98"/>
        <v>0</v>
      </c>
      <c r="BI376" s="74">
        <f t="shared" si="99"/>
        <v>0</v>
      </c>
    </row>
    <row r="377" spans="1:61" ht="15.75" customHeight="1" x14ac:dyDescent="0.25">
      <c r="A377" s="59">
        <v>1</v>
      </c>
      <c r="B377" s="60">
        <v>418</v>
      </c>
      <c r="C377" s="60">
        <v>12</v>
      </c>
      <c r="D377" s="61" t="s">
        <v>85</v>
      </c>
      <c r="E377" s="61" t="s">
        <v>454</v>
      </c>
      <c r="F377" s="62">
        <v>4110</v>
      </c>
      <c r="G377" s="63">
        <v>10</v>
      </c>
      <c r="H377" s="63">
        <v>499191.52</v>
      </c>
      <c r="I377" s="64">
        <v>44927.33</v>
      </c>
      <c r="J377" s="65">
        <v>499690.6</v>
      </c>
      <c r="K377" s="63">
        <v>410367.61</v>
      </c>
      <c r="L377" s="64">
        <v>36933.17</v>
      </c>
      <c r="M377" s="65">
        <v>410777.87</v>
      </c>
      <c r="N377" s="63">
        <v>231290.1</v>
      </c>
      <c r="O377" s="64">
        <v>20816.18</v>
      </c>
      <c r="P377" s="65">
        <v>231521.31</v>
      </c>
      <c r="Q377" s="63">
        <v>318741.67</v>
      </c>
      <c r="R377" s="64">
        <v>29352.75</v>
      </c>
      <c r="S377" s="65">
        <v>318327.81</v>
      </c>
      <c r="T377" s="63">
        <v>109488.29</v>
      </c>
      <c r="U377" s="64">
        <v>10775.9</v>
      </c>
      <c r="V377" s="66">
        <v>108583.63</v>
      </c>
      <c r="W377" s="63">
        <v>333669.63</v>
      </c>
      <c r="X377" s="64">
        <v>30333.66</v>
      </c>
      <c r="Y377" s="66">
        <v>333669.57</v>
      </c>
      <c r="Z377" s="63">
        <v>406150.87</v>
      </c>
      <c r="AA377" s="67">
        <v>944.6</v>
      </c>
      <c r="AB377" s="64">
        <v>36922.86</v>
      </c>
      <c r="AC377" s="66">
        <v>406150.81</v>
      </c>
      <c r="AD377" s="63">
        <v>345998.3</v>
      </c>
      <c r="AE377" s="67">
        <v>1019.52</v>
      </c>
      <c r="AF377" s="64">
        <v>31454.44</v>
      </c>
      <c r="AG377" s="66">
        <v>345998.24</v>
      </c>
      <c r="AH377" s="63">
        <v>459255.21</v>
      </c>
      <c r="AI377" s="67">
        <v>322.35000000000002</v>
      </c>
      <c r="AJ377" s="63">
        <v>41750.61</v>
      </c>
      <c r="AK377" s="66">
        <v>459255.06</v>
      </c>
      <c r="AL377" s="63">
        <v>460841.66</v>
      </c>
      <c r="AM377" s="67">
        <v>21.74</v>
      </c>
      <c r="AN377" s="63">
        <v>41751.85</v>
      </c>
      <c r="AO377" s="66">
        <v>460998.79</v>
      </c>
      <c r="AP377" s="63">
        <v>710265.36</v>
      </c>
      <c r="AQ377" s="67">
        <v>0</v>
      </c>
      <c r="AR377" s="63">
        <v>64712.872557000002</v>
      </c>
      <c r="AS377" s="66">
        <f t="shared" si="94"/>
        <v>710545.71218730009</v>
      </c>
      <c r="AT377" s="68"/>
      <c r="AU377" s="69"/>
      <c r="AV377" s="63">
        <v>0</v>
      </c>
      <c r="AW377" s="63">
        <v>0</v>
      </c>
      <c r="AX377" s="63">
        <v>0</v>
      </c>
      <c r="AY377" s="63">
        <v>0</v>
      </c>
      <c r="AZ377" s="63">
        <v>2</v>
      </c>
      <c r="BA377" s="63">
        <v>2</v>
      </c>
      <c r="BB377" s="63"/>
      <c r="BC377" s="63"/>
      <c r="BD377" s="70">
        <f t="shared" si="97"/>
        <v>476589.72</v>
      </c>
      <c r="BE377" s="71">
        <f t="shared" si="95"/>
        <v>115.96</v>
      </c>
      <c r="BF377" s="72">
        <f t="shared" si="108"/>
        <v>520.02</v>
      </c>
      <c r="BG377" s="65">
        <f t="shared" si="96"/>
        <v>1660686.6</v>
      </c>
      <c r="BH377" s="73">
        <f t="shared" si="98"/>
        <v>4.1711875500926301E-3</v>
      </c>
      <c r="BI377" s="74">
        <f t="shared" si="99"/>
        <v>4.1711875500926301E-3</v>
      </c>
    </row>
    <row r="378" spans="1:61" ht="15.75" customHeight="1" x14ac:dyDescent="0.25">
      <c r="A378" s="59">
        <v>1</v>
      </c>
      <c r="B378" s="60">
        <v>419</v>
      </c>
      <c r="C378" s="60">
        <v>19</v>
      </c>
      <c r="D378" s="61" t="s">
        <v>85</v>
      </c>
      <c r="E378" s="61" t="s">
        <v>455</v>
      </c>
      <c r="F378" s="62">
        <v>2491</v>
      </c>
      <c r="G378" s="63">
        <v>10</v>
      </c>
      <c r="H378" s="63">
        <v>262294.28999999998</v>
      </c>
      <c r="I378" s="64">
        <v>0</v>
      </c>
      <c r="J378" s="65">
        <v>288523.71999999997</v>
      </c>
      <c r="K378" s="63">
        <v>345929.73</v>
      </c>
      <c r="L378" s="64">
        <v>0</v>
      </c>
      <c r="M378" s="65">
        <v>380522.71</v>
      </c>
      <c r="N378" s="63">
        <v>323423.84000000003</v>
      </c>
      <c r="O378" s="64">
        <v>0</v>
      </c>
      <c r="P378" s="65">
        <v>355766.23</v>
      </c>
      <c r="Q378" s="63">
        <v>462954.56</v>
      </c>
      <c r="R378" s="64">
        <v>0</v>
      </c>
      <c r="S378" s="65">
        <v>509250.02</v>
      </c>
      <c r="T378" s="63">
        <v>413893.13</v>
      </c>
      <c r="U378" s="64">
        <v>0</v>
      </c>
      <c r="V378" s="66">
        <v>455282.44</v>
      </c>
      <c r="W378" s="63">
        <v>537212.01</v>
      </c>
      <c r="X378" s="64">
        <v>0</v>
      </c>
      <c r="Y378" s="66">
        <v>590933.21</v>
      </c>
      <c r="Z378" s="63">
        <v>594720.77</v>
      </c>
      <c r="AA378" s="67">
        <v>48083.51</v>
      </c>
      <c r="AB378" s="64">
        <v>0</v>
      </c>
      <c r="AC378" s="66">
        <v>939644.61</v>
      </c>
      <c r="AD378" s="63">
        <v>1002749.28</v>
      </c>
      <c r="AE378" s="67">
        <v>28364.639999999999</v>
      </c>
      <c r="AF378" s="64">
        <v>0</v>
      </c>
      <c r="AG378" s="66">
        <v>1404691.91</v>
      </c>
      <c r="AH378" s="63">
        <v>1289433.45</v>
      </c>
      <c r="AI378" s="67">
        <v>48972.56</v>
      </c>
      <c r="AJ378" s="63">
        <v>0</v>
      </c>
      <c r="AK378" s="66">
        <v>1724092.89</v>
      </c>
      <c r="AL378" s="63">
        <v>1072263.8600000001</v>
      </c>
      <c r="AM378" s="67">
        <v>46419.93</v>
      </c>
      <c r="AN378" s="63">
        <v>0</v>
      </c>
      <c r="AO378" s="66">
        <v>1498087.88</v>
      </c>
      <c r="AP378" s="63">
        <v>1081256.72</v>
      </c>
      <c r="AQ378" s="67">
        <v>55424.3</v>
      </c>
      <c r="AR378" s="63">
        <v>0</v>
      </c>
      <c r="AS378" s="66">
        <f t="shared" si="94"/>
        <v>1511206.6860000002</v>
      </c>
      <c r="AT378" s="68"/>
      <c r="AU378" s="69"/>
      <c r="AV378" s="63">
        <v>1545</v>
      </c>
      <c r="AW378" s="63">
        <v>1520</v>
      </c>
      <c r="AX378" s="63">
        <v>1642</v>
      </c>
      <c r="AY378" s="63">
        <v>1688</v>
      </c>
      <c r="AZ378" s="63">
        <v>1748</v>
      </c>
      <c r="BA378" s="63">
        <v>1748</v>
      </c>
      <c r="BB378" s="63"/>
      <c r="BC378" s="63"/>
      <c r="BD378" s="70">
        <f t="shared" si="97"/>
        <v>1415544.8</v>
      </c>
      <c r="BE378" s="71">
        <f t="shared" si="95"/>
        <v>568.26</v>
      </c>
      <c r="BF378" s="72">
        <f t="shared" si="108"/>
        <v>520.02</v>
      </c>
      <c r="BG378" s="65">
        <f t="shared" si="96"/>
        <v>0</v>
      </c>
      <c r="BH378" s="73">
        <f t="shared" si="98"/>
        <v>0</v>
      </c>
      <c r="BI378" s="74">
        <f t="shared" si="99"/>
        <v>0</v>
      </c>
    </row>
    <row r="379" spans="1:61" ht="15.75" customHeight="1" x14ac:dyDescent="0.25">
      <c r="A379" s="59">
        <v>1</v>
      </c>
      <c r="B379" s="60">
        <v>421</v>
      </c>
      <c r="C379" s="60">
        <v>14</v>
      </c>
      <c r="D379" s="61" t="s">
        <v>85</v>
      </c>
      <c r="E379" s="61" t="s">
        <v>456</v>
      </c>
      <c r="F379" s="62">
        <v>2027</v>
      </c>
      <c r="G379" s="63">
        <v>10</v>
      </c>
      <c r="H379" s="63">
        <v>197634.04</v>
      </c>
      <c r="I379" s="64">
        <v>0</v>
      </c>
      <c r="J379" s="65">
        <v>217397.44</v>
      </c>
      <c r="K379" s="63">
        <v>190996.49</v>
      </c>
      <c r="L379" s="64">
        <v>0</v>
      </c>
      <c r="M379" s="65">
        <v>210096.14</v>
      </c>
      <c r="N379" s="63">
        <v>125866.94</v>
      </c>
      <c r="O379" s="64">
        <v>0</v>
      </c>
      <c r="P379" s="65">
        <v>138453.63</v>
      </c>
      <c r="Q379" s="63">
        <v>159132.32</v>
      </c>
      <c r="R379" s="64">
        <v>0</v>
      </c>
      <c r="S379" s="65">
        <v>175045.56</v>
      </c>
      <c r="T379" s="63">
        <v>128765.88</v>
      </c>
      <c r="U379" s="64">
        <v>0</v>
      </c>
      <c r="V379" s="66">
        <v>141642.47</v>
      </c>
      <c r="W379" s="63">
        <v>238941.05</v>
      </c>
      <c r="X379" s="64">
        <v>0</v>
      </c>
      <c r="Y379" s="66">
        <v>262835.15999999997</v>
      </c>
      <c r="Z379" s="63">
        <v>358880.27</v>
      </c>
      <c r="AA379" s="67">
        <v>0</v>
      </c>
      <c r="AB379" s="64">
        <v>0</v>
      </c>
      <c r="AC379" s="66">
        <v>394768.3</v>
      </c>
      <c r="AD379" s="63">
        <v>229032.43</v>
      </c>
      <c r="AE379" s="67">
        <v>0</v>
      </c>
      <c r="AF379" s="64">
        <v>0</v>
      </c>
      <c r="AG379" s="66">
        <v>251935.68</v>
      </c>
      <c r="AH379" s="63">
        <v>238764.76</v>
      </c>
      <c r="AI379" s="67">
        <v>0</v>
      </c>
      <c r="AJ379" s="63">
        <v>0</v>
      </c>
      <c r="AK379" s="66">
        <v>262641.23</v>
      </c>
      <c r="AL379" s="63">
        <v>418991.17</v>
      </c>
      <c r="AM379" s="67">
        <v>0</v>
      </c>
      <c r="AN379" s="63">
        <v>0</v>
      </c>
      <c r="AO379" s="66">
        <v>460890.29</v>
      </c>
      <c r="AP379" s="63">
        <v>535450.93999999994</v>
      </c>
      <c r="AQ379" s="67">
        <v>0</v>
      </c>
      <c r="AR379" s="63">
        <v>0</v>
      </c>
      <c r="AS379" s="66">
        <f t="shared" si="94"/>
        <v>588996.03399999999</v>
      </c>
      <c r="AT379" s="68"/>
      <c r="AU379" s="69"/>
      <c r="AV379" s="63">
        <v>0</v>
      </c>
      <c r="AW379" s="63">
        <v>0</v>
      </c>
      <c r="AX379" s="63">
        <v>0</v>
      </c>
      <c r="AY379" s="63">
        <v>0</v>
      </c>
      <c r="AZ379" s="63">
        <v>0</v>
      </c>
      <c r="BA379" s="63">
        <v>0</v>
      </c>
      <c r="BB379" s="63"/>
      <c r="BC379" s="63"/>
      <c r="BD379" s="70">
        <f t="shared" si="97"/>
        <v>391846.31</v>
      </c>
      <c r="BE379" s="71">
        <f t="shared" si="95"/>
        <v>193.31</v>
      </c>
      <c r="BF379" s="72">
        <f t="shared" si="108"/>
        <v>520.02</v>
      </c>
      <c r="BG379" s="65">
        <f t="shared" si="96"/>
        <v>662241.16999999993</v>
      </c>
      <c r="BH379" s="73">
        <f t="shared" si="98"/>
        <v>1.6633675032138974E-3</v>
      </c>
      <c r="BI379" s="74">
        <f t="shared" si="99"/>
        <v>1.6633675032139E-3</v>
      </c>
    </row>
    <row r="380" spans="1:61" ht="15.75" customHeight="1" x14ac:dyDescent="0.25">
      <c r="A380" s="59">
        <v>1</v>
      </c>
      <c r="B380" s="60">
        <v>422</v>
      </c>
      <c r="C380" s="60">
        <v>2</v>
      </c>
      <c r="D380" s="61" t="s">
        <v>85</v>
      </c>
      <c r="E380" s="61" t="s">
        <v>457</v>
      </c>
      <c r="F380" s="62">
        <v>2740</v>
      </c>
      <c r="G380" s="63">
        <v>10</v>
      </c>
      <c r="H380" s="63">
        <v>1060262.05</v>
      </c>
      <c r="I380" s="64">
        <v>0</v>
      </c>
      <c r="J380" s="65">
        <v>1166288.26</v>
      </c>
      <c r="K380" s="63">
        <v>1152964.3600000001</v>
      </c>
      <c r="L380" s="64">
        <v>0</v>
      </c>
      <c r="M380" s="65">
        <v>1268260.79</v>
      </c>
      <c r="N380" s="63">
        <v>1024120.09</v>
      </c>
      <c r="O380" s="64">
        <v>0</v>
      </c>
      <c r="P380" s="65">
        <v>1126532.1000000001</v>
      </c>
      <c r="Q380" s="63">
        <v>978715.28</v>
      </c>
      <c r="R380" s="64">
        <v>0</v>
      </c>
      <c r="S380" s="65">
        <v>1076586.8</v>
      </c>
      <c r="T380" s="63">
        <v>870931.43</v>
      </c>
      <c r="U380" s="64">
        <v>0</v>
      </c>
      <c r="V380" s="66">
        <v>958024.58</v>
      </c>
      <c r="W380" s="63">
        <v>1007457.48</v>
      </c>
      <c r="X380" s="64">
        <v>0</v>
      </c>
      <c r="Y380" s="66">
        <v>1108203.23</v>
      </c>
      <c r="Z380" s="63">
        <v>1231091.74</v>
      </c>
      <c r="AA380" s="67">
        <v>1848.53</v>
      </c>
      <c r="AB380" s="64">
        <v>0</v>
      </c>
      <c r="AC380" s="66">
        <v>1357861.34</v>
      </c>
      <c r="AD380" s="63">
        <v>1259132.1000000001</v>
      </c>
      <c r="AE380" s="67">
        <v>1114.5899999999999</v>
      </c>
      <c r="AF380" s="64">
        <v>0</v>
      </c>
      <c r="AG380" s="66">
        <v>1392578.96</v>
      </c>
      <c r="AH380" s="63">
        <v>1160016.26</v>
      </c>
      <c r="AI380" s="67">
        <v>768.28</v>
      </c>
      <c r="AJ380" s="63">
        <v>0</v>
      </c>
      <c r="AK380" s="66">
        <v>1289626.3</v>
      </c>
      <c r="AL380" s="63">
        <v>1383701.21</v>
      </c>
      <c r="AM380" s="67">
        <v>1299.0899999999999</v>
      </c>
      <c r="AN380" s="63">
        <v>0</v>
      </c>
      <c r="AO380" s="66">
        <v>1535533.84</v>
      </c>
      <c r="AP380" s="63">
        <v>1870336.68</v>
      </c>
      <c r="AQ380" s="67">
        <v>1104.3800000000001</v>
      </c>
      <c r="AR380" s="63">
        <v>0</v>
      </c>
      <c r="AS380" s="66">
        <f t="shared" si="94"/>
        <v>2075864.4500000002</v>
      </c>
      <c r="AT380" s="68"/>
      <c r="AU380" s="69"/>
      <c r="AV380" s="63">
        <v>26</v>
      </c>
      <c r="AW380" s="63">
        <v>40</v>
      </c>
      <c r="AX380" s="63">
        <v>66</v>
      </c>
      <c r="AY380" s="63">
        <v>68</v>
      </c>
      <c r="AZ380" s="63">
        <v>90</v>
      </c>
      <c r="BA380" s="63">
        <v>90</v>
      </c>
      <c r="BB380" s="63"/>
      <c r="BC380" s="63"/>
      <c r="BD380" s="70">
        <f t="shared" si="97"/>
        <v>1530292.98</v>
      </c>
      <c r="BE380" s="71">
        <f t="shared" si="95"/>
        <v>558.5</v>
      </c>
      <c r="BF380" s="72">
        <f t="shared" si="108"/>
        <v>520.02</v>
      </c>
      <c r="BG380" s="65">
        <f t="shared" si="96"/>
        <v>0</v>
      </c>
      <c r="BH380" s="73">
        <f t="shared" si="98"/>
        <v>0</v>
      </c>
      <c r="BI380" s="74">
        <f t="shared" si="99"/>
        <v>0</v>
      </c>
    </row>
    <row r="381" spans="1:61" ht="15.75" customHeight="1" x14ac:dyDescent="0.25">
      <c r="A381" s="59">
        <v>1</v>
      </c>
      <c r="B381" s="60">
        <v>423</v>
      </c>
      <c r="C381" s="60">
        <v>17</v>
      </c>
      <c r="D381" s="61" t="s">
        <v>85</v>
      </c>
      <c r="E381" s="61" t="s">
        <v>458</v>
      </c>
      <c r="F381" s="62">
        <v>426</v>
      </c>
      <c r="G381" s="63">
        <v>10</v>
      </c>
      <c r="H381" s="63">
        <v>66102.929999999993</v>
      </c>
      <c r="I381" s="64">
        <v>0</v>
      </c>
      <c r="J381" s="65">
        <v>72713.23</v>
      </c>
      <c r="K381" s="63">
        <v>73782.27</v>
      </c>
      <c r="L381" s="64">
        <v>0</v>
      </c>
      <c r="M381" s="65">
        <v>81160.5</v>
      </c>
      <c r="N381" s="63">
        <v>75866.2</v>
      </c>
      <c r="O381" s="64">
        <v>0</v>
      </c>
      <c r="P381" s="65">
        <v>83452.820000000007</v>
      </c>
      <c r="Q381" s="63">
        <v>84486.66</v>
      </c>
      <c r="R381" s="64">
        <v>0</v>
      </c>
      <c r="S381" s="65">
        <v>92935.32</v>
      </c>
      <c r="T381" s="63">
        <v>75562.5</v>
      </c>
      <c r="U381" s="64">
        <v>0</v>
      </c>
      <c r="V381" s="66">
        <v>83118.75</v>
      </c>
      <c r="W381" s="63">
        <v>74994.64</v>
      </c>
      <c r="X381" s="64">
        <v>0</v>
      </c>
      <c r="Y381" s="66">
        <v>82494.11</v>
      </c>
      <c r="Z381" s="63">
        <v>86944.77</v>
      </c>
      <c r="AA381" s="67">
        <v>17060.189999999999</v>
      </c>
      <c r="AB381" s="64">
        <v>0</v>
      </c>
      <c r="AC381" s="66">
        <v>238708.59</v>
      </c>
      <c r="AD381" s="63">
        <v>73306.570000000007</v>
      </c>
      <c r="AE381" s="67">
        <v>8806.01</v>
      </c>
      <c r="AF381" s="64">
        <v>0</v>
      </c>
      <c r="AG381" s="66">
        <v>227092.37</v>
      </c>
      <c r="AH381" s="63">
        <v>70550.320000000007</v>
      </c>
      <c r="AI381" s="67">
        <v>18885.63</v>
      </c>
      <c r="AJ381" s="63">
        <v>0</v>
      </c>
      <c r="AK381" s="66">
        <v>222827.57</v>
      </c>
      <c r="AL381" s="63">
        <v>103631.42</v>
      </c>
      <c r="AM381" s="67">
        <v>24116.84</v>
      </c>
      <c r="AN381" s="63">
        <v>0</v>
      </c>
      <c r="AO381" s="66">
        <v>257404.32</v>
      </c>
      <c r="AP381" s="63">
        <v>139533.41</v>
      </c>
      <c r="AQ381" s="67">
        <v>26100.5</v>
      </c>
      <c r="AR381" s="63">
        <v>0</v>
      </c>
      <c r="AS381" s="66">
        <f t="shared" si="94"/>
        <v>272812.08900000004</v>
      </c>
      <c r="AT381" s="68"/>
      <c r="AU381" s="69"/>
      <c r="AV381" s="63">
        <v>739</v>
      </c>
      <c r="AW381" s="63">
        <v>713</v>
      </c>
      <c r="AX381" s="63">
        <v>758</v>
      </c>
      <c r="AY381" s="63">
        <v>776</v>
      </c>
      <c r="AZ381" s="63">
        <v>676</v>
      </c>
      <c r="BA381" s="63">
        <v>676</v>
      </c>
      <c r="BB381" s="63"/>
      <c r="BC381" s="63"/>
      <c r="BD381" s="70">
        <f t="shared" si="97"/>
        <v>243768.99</v>
      </c>
      <c r="BE381" s="71">
        <f t="shared" si="95"/>
        <v>572.23</v>
      </c>
      <c r="BF381" s="72">
        <f t="shared" si="108"/>
        <v>520.02</v>
      </c>
      <c r="BG381" s="65">
        <f t="shared" si="96"/>
        <v>0</v>
      </c>
      <c r="BH381" s="73">
        <f t="shared" si="98"/>
        <v>0</v>
      </c>
      <c r="BI381" s="74">
        <f t="shared" si="99"/>
        <v>0</v>
      </c>
    </row>
    <row r="382" spans="1:61" ht="15.75" customHeight="1" x14ac:dyDescent="0.25">
      <c r="A382" s="59">
        <v>1</v>
      </c>
      <c r="B382" s="60">
        <v>424</v>
      </c>
      <c r="C382" s="60">
        <v>10</v>
      </c>
      <c r="D382" s="61" t="s">
        <v>85</v>
      </c>
      <c r="E382" s="61" t="s">
        <v>459</v>
      </c>
      <c r="F382" s="62">
        <v>5267</v>
      </c>
      <c r="G382" s="63">
        <v>10</v>
      </c>
      <c r="H382" s="63">
        <v>482860.7</v>
      </c>
      <c r="I382" s="64">
        <v>0</v>
      </c>
      <c r="J382" s="65">
        <v>531146.77</v>
      </c>
      <c r="K382" s="63">
        <v>466639.47</v>
      </c>
      <c r="L382" s="64">
        <v>0</v>
      </c>
      <c r="M382" s="65">
        <v>513303.41</v>
      </c>
      <c r="N382" s="63">
        <v>284116.71999999997</v>
      </c>
      <c r="O382" s="64">
        <v>0</v>
      </c>
      <c r="P382" s="65">
        <v>312528.39</v>
      </c>
      <c r="Q382" s="63">
        <v>399730.78</v>
      </c>
      <c r="R382" s="64">
        <v>0</v>
      </c>
      <c r="S382" s="65">
        <v>439703.86</v>
      </c>
      <c r="T382" s="63">
        <v>374866.49</v>
      </c>
      <c r="U382" s="64">
        <v>0</v>
      </c>
      <c r="V382" s="66">
        <v>412353.14</v>
      </c>
      <c r="W382" s="63">
        <v>436053.07</v>
      </c>
      <c r="X382" s="64">
        <v>0</v>
      </c>
      <c r="Y382" s="66">
        <v>479658.38</v>
      </c>
      <c r="Z382" s="63">
        <v>511366.16</v>
      </c>
      <c r="AA382" s="67">
        <v>1273.05</v>
      </c>
      <c r="AB382" s="64">
        <v>0</v>
      </c>
      <c r="AC382" s="66">
        <v>562502.78</v>
      </c>
      <c r="AD382" s="63">
        <v>444140.12</v>
      </c>
      <c r="AE382" s="67">
        <v>15.93</v>
      </c>
      <c r="AF382" s="64">
        <v>0</v>
      </c>
      <c r="AG382" s="66">
        <v>488554.13</v>
      </c>
      <c r="AH382" s="63">
        <v>492517.99</v>
      </c>
      <c r="AI382" s="67">
        <v>374.01</v>
      </c>
      <c r="AJ382" s="63">
        <v>0</v>
      </c>
      <c r="AK382" s="66">
        <v>541769.79</v>
      </c>
      <c r="AL382" s="63">
        <v>584647.14</v>
      </c>
      <c r="AM382" s="67">
        <v>55.74</v>
      </c>
      <c r="AN382" s="63">
        <v>0</v>
      </c>
      <c r="AO382" s="66">
        <v>643111.86</v>
      </c>
      <c r="AP382" s="63">
        <v>732414.33</v>
      </c>
      <c r="AQ382" s="67">
        <v>55.76</v>
      </c>
      <c r="AR382" s="63">
        <v>0</v>
      </c>
      <c r="AS382" s="66">
        <f t="shared" si="94"/>
        <v>805655.76300000004</v>
      </c>
      <c r="AT382" s="68"/>
      <c r="AU382" s="69"/>
      <c r="AV382" s="63">
        <v>0</v>
      </c>
      <c r="AW382" s="63">
        <v>0</v>
      </c>
      <c r="AX382" s="63">
        <v>0</v>
      </c>
      <c r="AY382" s="63">
        <v>0</v>
      </c>
      <c r="AZ382" s="63">
        <v>0</v>
      </c>
      <c r="BA382" s="63">
        <v>0</v>
      </c>
      <c r="BB382" s="63"/>
      <c r="BC382" s="63"/>
      <c r="BD382" s="70">
        <f t="shared" si="97"/>
        <v>608318.86</v>
      </c>
      <c r="BE382" s="71">
        <f t="shared" si="95"/>
        <v>115.5</v>
      </c>
      <c r="BF382" s="72">
        <f t="shared" si="108"/>
        <v>520.02</v>
      </c>
      <c r="BG382" s="65">
        <f t="shared" si="96"/>
        <v>2130606.84</v>
      </c>
      <c r="BH382" s="73">
        <f t="shared" si="98"/>
        <v>5.3514978233401766E-3</v>
      </c>
      <c r="BI382" s="74">
        <f t="shared" si="99"/>
        <v>5.3514978233401801E-3</v>
      </c>
    </row>
    <row r="383" spans="1:61" ht="15.75" customHeight="1" x14ac:dyDescent="0.25">
      <c r="A383" s="59">
        <v>1</v>
      </c>
      <c r="B383" s="60">
        <v>425</v>
      </c>
      <c r="C383" s="60">
        <v>13</v>
      </c>
      <c r="D383" s="61" t="s">
        <v>85</v>
      </c>
      <c r="E383" s="61" t="s">
        <v>460</v>
      </c>
      <c r="F383" s="62">
        <v>4665</v>
      </c>
      <c r="G383" s="63">
        <v>10</v>
      </c>
      <c r="H383" s="63">
        <v>874581.75</v>
      </c>
      <c r="I383" s="64">
        <v>0</v>
      </c>
      <c r="J383" s="65">
        <v>962039.93</v>
      </c>
      <c r="K383" s="63">
        <v>870246.52</v>
      </c>
      <c r="L383" s="64">
        <v>0</v>
      </c>
      <c r="M383" s="65">
        <v>957271.18</v>
      </c>
      <c r="N383" s="63">
        <v>770875.89</v>
      </c>
      <c r="O383" s="64">
        <v>0</v>
      </c>
      <c r="P383" s="65">
        <v>847963.48</v>
      </c>
      <c r="Q383" s="63">
        <v>842592.02</v>
      </c>
      <c r="R383" s="64">
        <v>0</v>
      </c>
      <c r="S383" s="65">
        <v>926851.22</v>
      </c>
      <c r="T383" s="63">
        <v>882145.36</v>
      </c>
      <c r="U383" s="64">
        <v>0</v>
      </c>
      <c r="V383" s="66">
        <v>970359.9</v>
      </c>
      <c r="W383" s="63">
        <v>1063245.78</v>
      </c>
      <c r="X383" s="64">
        <v>0</v>
      </c>
      <c r="Y383" s="66">
        <v>1169570.3600000001</v>
      </c>
      <c r="Z383" s="63">
        <v>1427931.75</v>
      </c>
      <c r="AA383" s="67">
        <v>114181.83</v>
      </c>
      <c r="AB383" s="64">
        <v>0</v>
      </c>
      <c r="AC383" s="66">
        <v>2172618.4500000002</v>
      </c>
      <c r="AD383" s="63">
        <v>1225329.57</v>
      </c>
      <c r="AE383" s="67">
        <v>92139.28</v>
      </c>
      <c r="AF383" s="64">
        <v>0</v>
      </c>
      <c r="AG383" s="66">
        <v>1957578.41</v>
      </c>
      <c r="AH383" s="63">
        <v>1204890.47</v>
      </c>
      <c r="AI383" s="67">
        <v>135985.51999999999</v>
      </c>
      <c r="AJ383" s="63">
        <v>0</v>
      </c>
      <c r="AK383" s="66">
        <v>1983221.29</v>
      </c>
      <c r="AL383" s="63">
        <v>1338910.6000000001</v>
      </c>
      <c r="AM383" s="67">
        <v>160346.29999999999</v>
      </c>
      <c r="AN383" s="63">
        <v>0</v>
      </c>
      <c r="AO383" s="66">
        <v>2129249.73</v>
      </c>
      <c r="AP383" s="63">
        <v>1958482.6</v>
      </c>
      <c r="AQ383" s="67">
        <v>147664.66</v>
      </c>
      <c r="AR383" s="63">
        <v>0</v>
      </c>
      <c r="AS383" s="66">
        <f t="shared" si="94"/>
        <v>2861282.094</v>
      </c>
      <c r="AT383" s="68"/>
      <c r="AU383" s="69"/>
      <c r="AV383" s="63">
        <v>3322</v>
      </c>
      <c r="AW383" s="63">
        <v>3247</v>
      </c>
      <c r="AX383" s="63">
        <v>3687</v>
      </c>
      <c r="AY383" s="63">
        <v>3803</v>
      </c>
      <c r="AZ383" s="63">
        <v>3970</v>
      </c>
      <c r="BA383" s="63">
        <v>3976</v>
      </c>
      <c r="BB383" s="63"/>
      <c r="BC383" s="63"/>
      <c r="BD383" s="70">
        <f t="shared" si="97"/>
        <v>2220789.9900000002</v>
      </c>
      <c r="BE383" s="71">
        <f t="shared" si="95"/>
        <v>476.05</v>
      </c>
      <c r="BF383" s="72">
        <f t="shared" si="108"/>
        <v>520.02</v>
      </c>
      <c r="BG383" s="65">
        <f t="shared" si="96"/>
        <v>205120.04999999987</v>
      </c>
      <c r="BH383" s="73">
        <f t="shared" si="98"/>
        <v>5.1520509579253376E-4</v>
      </c>
      <c r="BI383" s="74">
        <f t="shared" si="99"/>
        <v>5.1520509579253398E-4</v>
      </c>
    </row>
    <row r="384" spans="1:61" ht="15.75" customHeight="1" x14ac:dyDescent="0.25">
      <c r="A384" s="59">
        <v>1</v>
      </c>
      <c r="B384" s="60">
        <v>426</v>
      </c>
      <c r="C384" s="60">
        <v>3</v>
      </c>
      <c r="D384" s="61" t="s">
        <v>85</v>
      </c>
      <c r="E384" s="61" t="s">
        <v>461</v>
      </c>
      <c r="F384" s="62">
        <v>4124</v>
      </c>
      <c r="G384" s="63">
        <v>10</v>
      </c>
      <c r="H384" s="63">
        <v>332108.78999999998</v>
      </c>
      <c r="I384" s="64">
        <v>0</v>
      </c>
      <c r="J384" s="65">
        <v>365319.67</v>
      </c>
      <c r="K384" s="63">
        <v>367426.93</v>
      </c>
      <c r="L384" s="64">
        <v>0</v>
      </c>
      <c r="M384" s="65">
        <v>404169.63</v>
      </c>
      <c r="N384" s="63">
        <v>270829.15999999997</v>
      </c>
      <c r="O384" s="64">
        <v>0</v>
      </c>
      <c r="P384" s="65">
        <v>297912.07</v>
      </c>
      <c r="Q384" s="63">
        <v>295151.96000000002</v>
      </c>
      <c r="R384" s="64">
        <v>0</v>
      </c>
      <c r="S384" s="65">
        <v>324667.15000000002</v>
      </c>
      <c r="T384" s="63">
        <v>227531.54</v>
      </c>
      <c r="U384" s="64">
        <v>0</v>
      </c>
      <c r="V384" s="66">
        <v>250284.69</v>
      </c>
      <c r="W384" s="63">
        <v>224916.69</v>
      </c>
      <c r="X384" s="64">
        <v>0</v>
      </c>
      <c r="Y384" s="66">
        <v>247408.36</v>
      </c>
      <c r="Z384" s="63">
        <v>399787.63</v>
      </c>
      <c r="AA384" s="67">
        <v>1551.28</v>
      </c>
      <c r="AB384" s="64">
        <v>0</v>
      </c>
      <c r="AC384" s="66">
        <v>439592.94</v>
      </c>
      <c r="AD384" s="63">
        <v>369849.44</v>
      </c>
      <c r="AE384" s="67">
        <v>674.39</v>
      </c>
      <c r="AF384" s="64">
        <v>0</v>
      </c>
      <c r="AG384" s="66">
        <v>407625.5</v>
      </c>
      <c r="AH384" s="63">
        <v>380470.19</v>
      </c>
      <c r="AI384" s="67">
        <v>86.27</v>
      </c>
      <c r="AJ384" s="63">
        <v>0</v>
      </c>
      <c r="AK384" s="66">
        <v>419955.26</v>
      </c>
      <c r="AL384" s="63">
        <v>315859.02</v>
      </c>
      <c r="AM384" s="67">
        <v>139.36000000000001</v>
      </c>
      <c r="AN384" s="63">
        <v>0</v>
      </c>
      <c r="AO384" s="66">
        <v>348824.58</v>
      </c>
      <c r="AP384" s="63">
        <v>603664.68000000005</v>
      </c>
      <c r="AQ384" s="67">
        <v>417.1</v>
      </c>
      <c r="AR384" s="63">
        <v>0</v>
      </c>
      <c r="AS384" s="66">
        <f t="shared" si="94"/>
        <v>665105.25400000019</v>
      </c>
      <c r="AT384" s="68"/>
      <c r="AU384" s="69"/>
      <c r="AV384" s="63">
        <v>7</v>
      </c>
      <c r="AW384" s="63">
        <v>7</v>
      </c>
      <c r="AX384" s="63">
        <v>7</v>
      </c>
      <c r="AY384" s="63">
        <v>7</v>
      </c>
      <c r="AZ384" s="63">
        <v>7</v>
      </c>
      <c r="BA384" s="63">
        <v>7</v>
      </c>
      <c r="BB384" s="63"/>
      <c r="BC384" s="63"/>
      <c r="BD384" s="70">
        <f t="shared" si="97"/>
        <v>456220.71</v>
      </c>
      <c r="BE384" s="71">
        <f t="shared" si="95"/>
        <v>110.63</v>
      </c>
      <c r="BF384" s="72">
        <f t="shared" si="108"/>
        <v>520.02</v>
      </c>
      <c r="BG384" s="65">
        <f t="shared" si="96"/>
        <v>1688324.3599999999</v>
      </c>
      <c r="BH384" s="73">
        <f t="shared" si="98"/>
        <v>4.240605994502579E-3</v>
      </c>
      <c r="BI384" s="74">
        <f t="shared" si="99"/>
        <v>4.2406059945025798E-3</v>
      </c>
    </row>
    <row r="385" spans="1:61" ht="15.75" customHeight="1" x14ac:dyDescent="0.25">
      <c r="A385" s="59">
        <v>1</v>
      </c>
      <c r="B385" s="60">
        <v>427</v>
      </c>
      <c r="C385" s="60">
        <v>17</v>
      </c>
      <c r="D385" s="61" t="s">
        <v>89</v>
      </c>
      <c r="E385" s="61" t="s">
        <v>462</v>
      </c>
      <c r="F385" s="62">
        <v>4325</v>
      </c>
      <c r="G385" s="63">
        <v>12</v>
      </c>
      <c r="H385" s="63">
        <v>1250466.3500000001</v>
      </c>
      <c r="I385" s="64">
        <v>0</v>
      </c>
      <c r="J385" s="65">
        <v>1400522.31</v>
      </c>
      <c r="K385" s="63">
        <v>1456886.58</v>
      </c>
      <c r="L385" s="64">
        <v>0</v>
      </c>
      <c r="M385" s="65">
        <v>1631712.97</v>
      </c>
      <c r="N385" s="63">
        <v>1265500.25</v>
      </c>
      <c r="O385" s="64">
        <v>0</v>
      </c>
      <c r="P385" s="65">
        <v>1417360.28</v>
      </c>
      <c r="Q385" s="63">
        <v>1299149.98</v>
      </c>
      <c r="R385" s="64">
        <v>0</v>
      </c>
      <c r="S385" s="65">
        <v>1455047.98</v>
      </c>
      <c r="T385" s="63">
        <v>1318923.82</v>
      </c>
      <c r="U385" s="64">
        <v>0</v>
      </c>
      <c r="V385" s="66">
        <v>1477194.68</v>
      </c>
      <c r="W385" s="63">
        <v>1545884.57</v>
      </c>
      <c r="X385" s="64">
        <v>140534.99</v>
      </c>
      <c r="Y385" s="66">
        <v>1573991.53</v>
      </c>
      <c r="Z385" s="63">
        <v>1665331.29</v>
      </c>
      <c r="AA385" s="67">
        <v>105781.56</v>
      </c>
      <c r="AB385" s="64">
        <v>151393.76999999999</v>
      </c>
      <c r="AC385" s="66">
        <v>2152631.4</v>
      </c>
      <c r="AD385" s="63">
        <v>1526421</v>
      </c>
      <c r="AE385" s="67">
        <v>79527.399999999994</v>
      </c>
      <c r="AF385" s="64">
        <v>140713.72</v>
      </c>
      <c r="AG385" s="66">
        <v>2019019.41</v>
      </c>
      <c r="AH385" s="63">
        <v>1514450.84</v>
      </c>
      <c r="AI385" s="67">
        <v>126562.52</v>
      </c>
      <c r="AJ385" s="63">
        <v>137733.18</v>
      </c>
      <c r="AK385" s="66">
        <v>2110569.94</v>
      </c>
      <c r="AL385" s="63">
        <v>1962302.17</v>
      </c>
      <c r="AM385" s="67">
        <v>142949.57999999999</v>
      </c>
      <c r="AN385" s="63">
        <v>178423.11</v>
      </c>
      <c r="AO385" s="66">
        <v>2601305.08</v>
      </c>
      <c r="AP385" s="63">
        <v>2589841.9900000002</v>
      </c>
      <c r="AQ385" s="67">
        <v>148525.69</v>
      </c>
      <c r="AR385" s="63">
        <v>235440.960552</v>
      </c>
      <c r="AS385" s="66">
        <f t="shared" si="94"/>
        <v>3254541.4937817608</v>
      </c>
      <c r="AT385" s="68"/>
      <c r="AU385" s="69"/>
      <c r="AV385" s="63">
        <v>2581</v>
      </c>
      <c r="AW385" s="63">
        <v>2494</v>
      </c>
      <c r="AX385" s="63">
        <v>3186</v>
      </c>
      <c r="AY385" s="63">
        <v>3424</v>
      </c>
      <c r="AZ385" s="63">
        <v>3516</v>
      </c>
      <c r="BA385" s="63">
        <v>3514</v>
      </c>
      <c r="BB385" s="63"/>
      <c r="BC385" s="63"/>
      <c r="BD385" s="70">
        <f t="shared" si="97"/>
        <v>2427613.46</v>
      </c>
      <c r="BE385" s="71">
        <f t="shared" si="95"/>
        <v>561.29999999999995</v>
      </c>
      <c r="BF385" s="72">
        <f>+$BJ$601</f>
        <v>508.08</v>
      </c>
      <c r="BG385" s="65">
        <f t="shared" si="96"/>
        <v>0</v>
      </c>
      <c r="BH385" s="73">
        <f t="shared" si="98"/>
        <v>0</v>
      </c>
      <c r="BI385" s="74">
        <f t="shared" si="99"/>
        <v>0</v>
      </c>
    </row>
    <row r="386" spans="1:61" ht="15.75" customHeight="1" x14ac:dyDescent="0.25">
      <c r="A386" s="59">
        <v>1</v>
      </c>
      <c r="B386" s="60">
        <v>428</v>
      </c>
      <c r="C386" s="60">
        <v>13</v>
      </c>
      <c r="D386" s="61" t="s">
        <v>85</v>
      </c>
      <c r="E386" s="61" t="s">
        <v>463</v>
      </c>
      <c r="F386" s="62">
        <v>4461</v>
      </c>
      <c r="G386" s="63">
        <v>10</v>
      </c>
      <c r="H386" s="63">
        <v>881013.39</v>
      </c>
      <c r="I386" s="64">
        <v>0</v>
      </c>
      <c r="J386" s="65">
        <v>969114.73</v>
      </c>
      <c r="K386" s="63">
        <v>904668.76</v>
      </c>
      <c r="L386" s="64">
        <v>0</v>
      </c>
      <c r="M386" s="65">
        <v>995135.63</v>
      </c>
      <c r="N386" s="63">
        <v>1033887.59</v>
      </c>
      <c r="O386" s="64">
        <v>93049.88</v>
      </c>
      <c r="P386" s="65">
        <v>1034921.49</v>
      </c>
      <c r="Q386" s="63">
        <v>923816.79</v>
      </c>
      <c r="R386" s="64">
        <v>84168.91</v>
      </c>
      <c r="S386" s="65">
        <v>923612.67</v>
      </c>
      <c r="T386" s="63">
        <v>883520.55</v>
      </c>
      <c r="U386" s="64">
        <v>80741.320000000007</v>
      </c>
      <c r="V386" s="66">
        <v>883057.15</v>
      </c>
      <c r="W386" s="63">
        <v>1098340.3700000001</v>
      </c>
      <c r="X386" s="64">
        <v>99849.17</v>
      </c>
      <c r="Y386" s="66">
        <v>1098340.33</v>
      </c>
      <c r="Z386" s="63">
        <v>1150735.72</v>
      </c>
      <c r="AA386" s="67">
        <v>98390.36</v>
      </c>
      <c r="AB386" s="64">
        <v>104612.38</v>
      </c>
      <c r="AC386" s="66">
        <v>1807228.56</v>
      </c>
      <c r="AD386" s="63">
        <v>1189419.9099999999</v>
      </c>
      <c r="AE386" s="67">
        <v>96262.63</v>
      </c>
      <c r="AF386" s="64">
        <v>110147.22</v>
      </c>
      <c r="AG386" s="66">
        <v>1882605.12</v>
      </c>
      <c r="AH386" s="63">
        <v>1144290.6599999999</v>
      </c>
      <c r="AI386" s="67">
        <v>150409.95000000001</v>
      </c>
      <c r="AJ386" s="63">
        <v>104026.73</v>
      </c>
      <c r="AK386" s="66">
        <v>1870358.4</v>
      </c>
      <c r="AL386" s="63">
        <v>1303666.92</v>
      </c>
      <c r="AM386" s="67">
        <v>167877.69</v>
      </c>
      <c r="AN386" s="63">
        <v>119660.63</v>
      </c>
      <c r="AO386" s="66">
        <v>2036634.55</v>
      </c>
      <c r="AP386" s="63">
        <v>1919346.46</v>
      </c>
      <c r="AQ386" s="67">
        <v>159371.6</v>
      </c>
      <c r="AR386" s="63">
        <v>173983.41983999999</v>
      </c>
      <c r="AS386" s="66">
        <f t="shared" si="94"/>
        <v>2657989.5321760001</v>
      </c>
      <c r="AT386" s="68"/>
      <c r="AU386" s="69"/>
      <c r="AV386" s="63">
        <v>3492</v>
      </c>
      <c r="AW386" s="63">
        <v>3659</v>
      </c>
      <c r="AX386" s="63">
        <v>4071</v>
      </c>
      <c r="AY386" s="63">
        <v>4196</v>
      </c>
      <c r="AZ386" s="63">
        <v>4171</v>
      </c>
      <c r="BA386" s="63">
        <v>4183</v>
      </c>
      <c r="BB386" s="63"/>
      <c r="BC386" s="63"/>
      <c r="BD386" s="70">
        <f t="shared" si="97"/>
        <v>2050963.23</v>
      </c>
      <c r="BE386" s="71">
        <f t="shared" si="95"/>
        <v>459.75</v>
      </c>
      <c r="BF386" s="72">
        <f>+$BJ$600</f>
        <v>520.02</v>
      </c>
      <c r="BG386" s="65">
        <f t="shared" si="96"/>
        <v>268864.46999999991</v>
      </c>
      <c r="BH386" s="73">
        <f t="shared" si="98"/>
        <v>6.7531352991362305E-4</v>
      </c>
      <c r="BI386" s="74">
        <f t="shared" si="99"/>
        <v>6.7531352991362305E-4</v>
      </c>
    </row>
    <row r="387" spans="1:61" ht="15.75" customHeight="1" x14ac:dyDescent="0.25">
      <c r="A387" s="59">
        <v>1</v>
      </c>
      <c r="B387" s="60">
        <v>429</v>
      </c>
      <c r="C387" s="60">
        <v>1</v>
      </c>
      <c r="D387" s="61" t="s">
        <v>89</v>
      </c>
      <c r="E387" s="61" t="s">
        <v>464</v>
      </c>
      <c r="F387" s="62">
        <v>14602</v>
      </c>
      <c r="G387" s="63">
        <v>12</v>
      </c>
      <c r="H387" s="63">
        <v>4270331.68</v>
      </c>
      <c r="I387" s="64">
        <v>452958.99</v>
      </c>
      <c r="J387" s="65">
        <v>4275457.41</v>
      </c>
      <c r="K387" s="63">
        <v>4345057.24</v>
      </c>
      <c r="L387" s="64">
        <v>460885.21</v>
      </c>
      <c r="M387" s="65">
        <v>4350272.68</v>
      </c>
      <c r="N387" s="63">
        <v>3749040.12</v>
      </c>
      <c r="O387" s="64">
        <v>397667.2</v>
      </c>
      <c r="P387" s="65">
        <v>3753537.67</v>
      </c>
      <c r="Q387" s="63">
        <v>3946590.1</v>
      </c>
      <c r="R387" s="64">
        <v>420492.21</v>
      </c>
      <c r="S387" s="65">
        <v>3949229.63</v>
      </c>
      <c r="T387" s="63">
        <v>3716738.13</v>
      </c>
      <c r="U387" s="64">
        <v>396820.75</v>
      </c>
      <c r="V387" s="66">
        <v>3718307.47</v>
      </c>
      <c r="W387" s="63">
        <v>4470770.2</v>
      </c>
      <c r="X387" s="64">
        <v>479012.04</v>
      </c>
      <c r="Y387" s="66">
        <v>4470769.1399999997</v>
      </c>
      <c r="Z387" s="63">
        <v>5262782.33</v>
      </c>
      <c r="AA387" s="67">
        <v>21434.41</v>
      </c>
      <c r="AB387" s="64">
        <v>563870.64</v>
      </c>
      <c r="AC387" s="66">
        <v>5246801.63</v>
      </c>
      <c r="AD387" s="63">
        <v>5231280.3</v>
      </c>
      <c r="AE387" s="67">
        <v>2363.6999999999998</v>
      </c>
      <c r="AF387" s="64">
        <v>564467.30000000005</v>
      </c>
      <c r="AG387" s="66">
        <v>5232210.29</v>
      </c>
      <c r="AH387" s="63">
        <v>4842093.45</v>
      </c>
      <c r="AI387" s="67">
        <v>2449.2800000000002</v>
      </c>
      <c r="AJ387" s="63">
        <v>523971.24</v>
      </c>
      <c r="AK387" s="66">
        <v>4850722.7</v>
      </c>
      <c r="AL387" s="63">
        <v>5890438.96</v>
      </c>
      <c r="AM387" s="67">
        <v>1456.17</v>
      </c>
      <c r="AN387" s="63">
        <v>625921.04</v>
      </c>
      <c r="AO387" s="66">
        <v>5912467.1100000003</v>
      </c>
      <c r="AP387" s="63">
        <v>8335468.4800000004</v>
      </c>
      <c r="AQ387" s="67">
        <v>2856.11</v>
      </c>
      <c r="AR387" s="63">
        <v>893086.64702899999</v>
      </c>
      <c r="AS387" s="66">
        <f t="shared" si="94"/>
        <v>8355234.678527521</v>
      </c>
      <c r="AT387" s="68"/>
      <c r="AU387" s="69"/>
      <c r="AV387" s="63">
        <v>36</v>
      </c>
      <c r="AW387" s="63">
        <v>36</v>
      </c>
      <c r="AX387" s="63">
        <v>77</v>
      </c>
      <c r="AY387" s="63">
        <v>80</v>
      </c>
      <c r="AZ387" s="63">
        <v>103</v>
      </c>
      <c r="BA387" s="63">
        <v>107</v>
      </c>
      <c r="BB387" s="63"/>
      <c r="BC387" s="63"/>
      <c r="BD387" s="70">
        <f t="shared" si="97"/>
        <v>5919487.2800000003</v>
      </c>
      <c r="BE387" s="71">
        <f t="shared" si="95"/>
        <v>405.39</v>
      </c>
      <c r="BF387" s="72">
        <f>+$BJ$601</f>
        <v>508.08</v>
      </c>
      <c r="BG387" s="65">
        <f t="shared" si="96"/>
        <v>1499479.38</v>
      </c>
      <c r="BH387" s="73">
        <f t="shared" si="98"/>
        <v>3.7662793940028269E-3</v>
      </c>
      <c r="BI387" s="74">
        <f t="shared" si="99"/>
        <v>3.7662793940028299E-3</v>
      </c>
    </row>
    <row r="388" spans="1:61" ht="15.75" customHeight="1" x14ac:dyDescent="0.25">
      <c r="A388" s="59">
        <v>1</v>
      </c>
      <c r="B388" s="60">
        <v>430</v>
      </c>
      <c r="C388" s="60">
        <v>2</v>
      </c>
      <c r="D388" s="61" t="s">
        <v>85</v>
      </c>
      <c r="E388" s="61" t="s">
        <v>465</v>
      </c>
      <c r="F388" s="62">
        <v>5659</v>
      </c>
      <c r="G388" s="63">
        <v>10</v>
      </c>
      <c r="H388" s="63">
        <v>1394830.86</v>
      </c>
      <c r="I388" s="64">
        <v>0</v>
      </c>
      <c r="J388" s="65">
        <v>1534313.95</v>
      </c>
      <c r="K388" s="63">
        <v>1451597.33</v>
      </c>
      <c r="L388" s="64">
        <v>0</v>
      </c>
      <c r="M388" s="65">
        <v>1596757.06</v>
      </c>
      <c r="N388" s="63">
        <v>1324769.78</v>
      </c>
      <c r="O388" s="64">
        <v>0</v>
      </c>
      <c r="P388" s="65">
        <v>1457246.76</v>
      </c>
      <c r="Q388" s="63">
        <v>1420393.17</v>
      </c>
      <c r="R388" s="64">
        <v>0</v>
      </c>
      <c r="S388" s="65">
        <v>1562432.49</v>
      </c>
      <c r="T388" s="63">
        <v>1310317.8899999999</v>
      </c>
      <c r="U388" s="64">
        <v>0</v>
      </c>
      <c r="V388" s="66">
        <v>1441349.68</v>
      </c>
      <c r="W388" s="63">
        <v>1476752.19</v>
      </c>
      <c r="X388" s="64">
        <v>0</v>
      </c>
      <c r="Y388" s="66">
        <v>1624427.4</v>
      </c>
      <c r="Z388" s="63">
        <v>1799023.68</v>
      </c>
      <c r="AA388" s="67">
        <v>2584.35</v>
      </c>
      <c r="AB388" s="64">
        <v>0</v>
      </c>
      <c r="AC388" s="66">
        <v>1981558.08</v>
      </c>
      <c r="AD388" s="63">
        <v>1918420.46</v>
      </c>
      <c r="AE388" s="67">
        <v>662.03</v>
      </c>
      <c r="AF388" s="64">
        <v>0</v>
      </c>
      <c r="AG388" s="66">
        <v>2115009.09</v>
      </c>
      <c r="AH388" s="63">
        <v>1628043.8</v>
      </c>
      <c r="AI388" s="67">
        <v>979.36</v>
      </c>
      <c r="AJ388" s="63">
        <v>0</v>
      </c>
      <c r="AK388" s="66">
        <v>1801158.51</v>
      </c>
      <c r="AL388" s="63">
        <v>2055482.43</v>
      </c>
      <c r="AM388" s="67">
        <v>874.96</v>
      </c>
      <c r="AN388" s="63">
        <v>0</v>
      </c>
      <c r="AO388" s="66">
        <v>2271893.83</v>
      </c>
      <c r="AP388" s="63">
        <v>2805095.86</v>
      </c>
      <c r="AQ388" s="67">
        <v>795.1</v>
      </c>
      <c r="AR388" s="63">
        <v>0</v>
      </c>
      <c r="AS388" s="66">
        <f t="shared" si="94"/>
        <v>3097870.1159999999</v>
      </c>
      <c r="AT388" s="68"/>
      <c r="AU388" s="69"/>
      <c r="AV388" s="63">
        <v>25</v>
      </c>
      <c r="AW388" s="63">
        <v>25</v>
      </c>
      <c r="AX388" s="63">
        <v>52</v>
      </c>
      <c r="AY388" s="63">
        <v>54</v>
      </c>
      <c r="AZ388" s="63">
        <v>60</v>
      </c>
      <c r="BA388" s="63">
        <v>60</v>
      </c>
      <c r="BB388" s="63"/>
      <c r="BC388" s="63"/>
      <c r="BD388" s="70">
        <f t="shared" si="97"/>
        <v>2253497.9300000002</v>
      </c>
      <c r="BE388" s="71">
        <f t="shared" si="95"/>
        <v>398.21</v>
      </c>
      <c r="BF388" s="72">
        <f t="shared" ref="BF388:BF392" si="109">+$BJ$600</f>
        <v>520.02</v>
      </c>
      <c r="BG388" s="65">
        <f t="shared" si="96"/>
        <v>689322.79</v>
      </c>
      <c r="BH388" s="73">
        <f t="shared" si="98"/>
        <v>1.731389077049888E-3</v>
      </c>
      <c r="BI388" s="74">
        <f t="shared" si="99"/>
        <v>1.73138907704989E-3</v>
      </c>
    </row>
    <row r="389" spans="1:61" ht="15.75" customHeight="1" x14ac:dyDescent="0.25">
      <c r="A389" s="59">
        <v>1</v>
      </c>
      <c r="B389" s="60">
        <v>431</v>
      </c>
      <c r="C389" s="60">
        <v>18</v>
      </c>
      <c r="D389" s="61" t="s">
        <v>85</v>
      </c>
      <c r="E389" s="61" t="s">
        <v>466</v>
      </c>
      <c r="F389" s="62">
        <v>960</v>
      </c>
      <c r="G389" s="63">
        <v>10</v>
      </c>
      <c r="H389" s="63">
        <v>307735.01</v>
      </c>
      <c r="I389" s="64">
        <v>3016.42</v>
      </c>
      <c r="J389" s="65">
        <v>335190.45</v>
      </c>
      <c r="K389" s="63">
        <v>353271.23</v>
      </c>
      <c r="L389" s="64">
        <v>16654.22</v>
      </c>
      <c r="M389" s="65">
        <v>370278.71</v>
      </c>
      <c r="N389" s="63">
        <v>317110.63</v>
      </c>
      <c r="O389" s="64">
        <v>14949.55</v>
      </c>
      <c r="P389" s="65">
        <v>332377.19</v>
      </c>
      <c r="Q389" s="63">
        <v>383063.79</v>
      </c>
      <c r="R389" s="64">
        <v>18137.61</v>
      </c>
      <c r="S389" s="65">
        <v>401418.8</v>
      </c>
      <c r="T389" s="63">
        <v>340402.59</v>
      </c>
      <c r="U389" s="64">
        <v>16179.96</v>
      </c>
      <c r="V389" s="66">
        <v>356644.9</v>
      </c>
      <c r="W389" s="63">
        <v>380315.74</v>
      </c>
      <c r="X389" s="64">
        <v>18110.400000000001</v>
      </c>
      <c r="Y389" s="66">
        <v>398425.87</v>
      </c>
      <c r="Z389" s="63">
        <v>386234.18</v>
      </c>
      <c r="AA389" s="67">
        <v>15468.43</v>
      </c>
      <c r="AB389" s="64">
        <v>18392.240000000002</v>
      </c>
      <c r="AC389" s="66">
        <v>501487.04</v>
      </c>
      <c r="AD389" s="63">
        <v>257075.85</v>
      </c>
      <c r="AE389" s="67">
        <v>10420.450000000001</v>
      </c>
      <c r="AF389" s="64">
        <v>12241.8</v>
      </c>
      <c r="AG389" s="66">
        <v>371074.14</v>
      </c>
      <c r="AH389" s="63">
        <v>296185.8</v>
      </c>
      <c r="AI389" s="67">
        <v>13101.86</v>
      </c>
      <c r="AJ389" s="63">
        <v>14104.1</v>
      </c>
      <c r="AK389" s="66">
        <v>430339.29</v>
      </c>
      <c r="AL389" s="63">
        <v>435742.89</v>
      </c>
      <c r="AM389" s="67">
        <v>13019.93</v>
      </c>
      <c r="AN389" s="63">
        <v>20749.87</v>
      </c>
      <c r="AO389" s="66">
        <v>571595.04</v>
      </c>
      <c r="AP389" s="63">
        <v>676226.45</v>
      </c>
      <c r="AQ389" s="67">
        <v>14438.31</v>
      </c>
      <c r="AR389" s="63">
        <v>32201.140625</v>
      </c>
      <c r="AS389" s="66">
        <f t="shared" si="94"/>
        <v>837953.73131249996</v>
      </c>
      <c r="AT389" s="68"/>
      <c r="AU389" s="69"/>
      <c r="AV389" s="63">
        <v>520</v>
      </c>
      <c r="AW389" s="63">
        <v>517</v>
      </c>
      <c r="AX389" s="63">
        <v>614</v>
      </c>
      <c r="AY389" s="63">
        <v>591</v>
      </c>
      <c r="AZ389" s="63">
        <v>664</v>
      </c>
      <c r="BA389" s="63">
        <v>666</v>
      </c>
      <c r="BB389" s="63"/>
      <c r="BC389" s="63"/>
      <c r="BD389" s="70">
        <f t="shared" si="97"/>
        <v>542489.85</v>
      </c>
      <c r="BE389" s="71">
        <f t="shared" si="95"/>
        <v>565.09</v>
      </c>
      <c r="BF389" s="72">
        <f t="shared" si="109"/>
        <v>520.02</v>
      </c>
      <c r="BG389" s="65">
        <f t="shared" si="96"/>
        <v>0</v>
      </c>
      <c r="BH389" s="73">
        <f t="shared" si="98"/>
        <v>0</v>
      </c>
      <c r="BI389" s="74">
        <f t="shared" si="99"/>
        <v>0</v>
      </c>
    </row>
    <row r="390" spans="1:61" ht="15.75" customHeight="1" x14ac:dyDescent="0.25">
      <c r="A390" s="59">
        <v>1</v>
      </c>
      <c r="B390" s="60">
        <v>432</v>
      </c>
      <c r="C390" s="60">
        <v>18</v>
      </c>
      <c r="D390" s="61" t="s">
        <v>85</v>
      </c>
      <c r="E390" s="61" t="s">
        <v>467</v>
      </c>
      <c r="F390" s="62">
        <v>2898</v>
      </c>
      <c r="G390" s="63">
        <v>10</v>
      </c>
      <c r="H390" s="63">
        <v>948733.99</v>
      </c>
      <c r="I390" s="64">
        <v>37718.04</v>
      </c>
      <c r="J390" s="65">
        <v>1002117.55</v>
      </c>
      <c r="K390" s="63">
        <v>1040901.2</v>
      </c>
      <c r="L390" s="64">
        <v>58330.13</v>
      </c>
      <c r="M390" s="65">
        <v>1080828.17</v>
      </c>
      <c r="N390" s="63">
        <v>904378.62</v>
      </c>
      <c r="O390" s="64">
        <v>50679.519999999997</v>
      </c>
      <c r="P390" s="65">
        <v>939069.01</v>
      </c>
      <c r="Q390" s="63">
        <v>958440.45</v>
      </c>
      <c r="R390" s="64">
        <v>54008.73</v>
      </c>
      <c r="S390" s="65">
        <v>994874.89</v>
      </c>
      <c r="T390" s="63">
        <v>939801.8</v>
      </c>
      <c r="U390" s="64">
        <v>53032.86</v>
      </c>
      <c r="V390" s="66">
        <v>975445.84</v>
      </c>
      <c r="W390" s="63">
        <v>1100043.22</v>
      </c>
      <c r="X390" s="64">
        <v>62266.54</v>
      </c>
      <c r="Y390" s="66">
        <v>1141554.3500000001</v>
      </c>
      <c r="Z390" s="63">
        <v>1169110.54</v>
      </c>
      <c r="AA390" s="67">
        <v>29203.1</v>
      </c>
      <c r="AB390" s="64">
        <v>66176</v>
      </c>
      <c r="AC390" s="66">
        <v>1434260.08</v>
      </c>
      <c r="AD390" s="63">
        <v>1080622.33</v>
      </c>
      <c r="AE390" s="67">
        <v>21134.85</v>
      </c>
      <c r="AF390" s="64">
        <v>61167.23</v>
      </c>
      <c r="AG390" s="66">
        <v>1121400.6000000001</v>
      </c>
      <c r="AH390" s="63">
        <v>983478.45</v>
      </c>
      <c r="AI390" s="67">
        <v>34843.1</v>
      </c>
      <c r="AJ390" s="63">
        <v>55668.55</v>
      </c>
      <c r="AK390" s="66">
        <v>1020590.88</v>
      </c>
      <c r="AL390" s="63">
        <v>1264035.67</v>
      </c>
      <c r="AM390" s="67">
        <v>34406.269999999997</v>
      </c>
      <c r="AN390" s="63">
        <v>71549.13</v>
      </c>
      <c r="AO390" s="66">
        <v>1608947.03</v>
      </c>
      <c r="AP390" s="63">
        <v>1737753.73</v>
      </c>
      <c r="AQ390" s="67">
        <v>36564.050000000003</v>
      </c>
      <c r="AR390" s="63">
        <v>98363.417933000004</v>
      </c>
      <c r="AS390" s="66">
        <f t="shared" si="94"/>
        <v>2113270.7002737001</v>
      </c>
      <c r="AT390" s="68"/>
      <c r="AU390" s="69"/>
      <c r="AV390" s="63">
        <v>1156</v>
      </c>
      <c r="AW390" s="63">
        <v>0</v>
      </c>
      <c r="AX390" s="63">
        <v>0</v>
      </c>
      <c r="AY390" s="63">
        <v>1530</v>
      </c>
      <c r="AZ390" s="63">
        <v>1599</v>
      </c>
      <c r="BA390" s="63">
        <v>1599</v>
      </c>
      <c r="BB390" s="63"/>
      <c r="BC390" s="63"/>
      <c r="BD390" s="70">
        <f t="shared" si="97"/>
        <v>1459693.86</v>
      </c>
      <c r="BE390" s="71">
        <f t="shared" si="95"/>
        <v>503.69</v>
      </c>
      <c r="BF390" s="72">
        <f t="shared" si="109"/>
        <v>520.02</v>
      </c>
      <c r="BG390" s="65">
        <f t="shared" si="96"/>
        <v>47324.339999999953</v>
      </c>
      <c r="BH390" s="73">
        <f t="shared" si="98"/>
        <v>1.1886571362974233E-4</v>
      </c>
      <c r="BI390" s="74">
        <f t="shared" si="99"/>
        <v>1.18865713629742E-4</v>
      </c>
    </row>
    <row r="391" spans="1:61" ht="15.75" customHeight="1" x14ac:dyDescent="0.25">
      <c r="A391" s="59">
        <v>1</v>
      </c>
      <c r="B391" s="60">
        <v>433</v>
      </c>
      <c r="C391" s="60">
        <v>18</v>
      </c>
      <c r="D391" s="61" t="s">
        <v>85</v>
      </c>
      <c r="E391" s="61" t="s">
        <v>468</v>
      </c>
      <c r="F391" s="62">
        <v>1051</v>
      </c>
      <c r="G391" s="63">
        <v>10</v>
      </c>
      <c r="H391" s="63">
        <v>243841.84</v>
      </c>
      <c r="I391" s="64">
        <v>15792.83</v>
      </c>
      <c r="J391" s="65">
        <v>250853.9</v>
      </c>
      <c r="K391" s="63">
        <v>264195.27</v>
      </c>
      <c r="L391" s="64">
        <v>17111.060000000001</v>
      </c>
      <c r="M391" s="65">
        <v>271792.64000000001</v>
      </c>
      <c r="N391" s="63">
        <v>237370.62</v>
      </c>
      <c r="O391" s="64">
        <v>15373.69</v>
      </c>
      <c r="P391" s="65">
        <v>244196.62</v>
      </c>
      <c r="Q391" s="63">
        <v>280121.15999999997</v>
      </c>
      <c r="R391" s="64">
        <v>18221.16</v>
      </c>
      <c r="S391" s="65">
        <v>288090</v>
      </c>
      <c r="T391" s="63">
        <v>287334.37</v>
      </c>
      <c r="U391" s="64">
        <v>18750.47</v>
      </c>
      <c r="V391" s="66">
        <v>295442.28999999998</v>
      </c>
      <c r="W391" s="63">
        <v>347995.73</v>
      </c>
      <c r="X391" s="64">
        <v>22766.09</v>
      </c>
      <c r="Y391" s="66">
        <v>357752.6</v>
      </c>
      <c r="Z391" s="63">
        <v>423050.49</v>
      </c>
      <c r="AA391" s="67">
        <v>8178.42</v>
      </c>
      <c r="AB391" s="64">
        <v>27676.21</v>
      </c>
      <c r="AC391" s="66">
        <v>467743.03</v>
      </c>
      <c r="AD391" s="63">
        <v>393557.93</v>
      </c>
      <c r="AE391" s="67">
        <v>7643.87</v>
      </c>
      <c r="AF391" s="64">
        <v>25746.78</v>
      </c>
      <c r="AG391" s="66">
        <v>440420.52</v>
      </c>
      <c r="AH391" s="63">
        <v>400203.06</v>
      </c>
      <c r="AI391" s="67">
        <v>10830.17</v>
      </c>
      <c r="AJ391" s="63">
        <v>26181.56</v>
      </c>
      <c r="AK391" s="66">
        <v>458638.47</v>
      </c>
      <c r="AL391" s="63">
        <v>437933.98</v>
      </c>
      <c r="AM391" s="67">
        <v>10702.08</v>
      </c>
      <c r="AN391" s="63">
        <v>28850.799999999999</v>
      </c>
      <c r="AO391" s="66">
        <v>501289.1</v>
      </c>
      <c r="AP391" s="63">
        <v>657352.19999999995</v>
      </c>
      <c r="AQ391" s="67">
        <v>12786.19</v>
      </c>
      <c r="AR391" s="63">
        <v>42809.015582</v>
      </c>
      <c r="AS391" s="66">
        <f t="shared" si="94"/>
        <v>725439.21385980002</v>
      </c>
      <c r="AT391" s="68"/>
      <c r="AU391" s="69"/>
      <c r="AV391" s="63">
        <v>191</v>
      </c>
      <c r="AW391" s="63">
        <v>202</v>
      </c>
      <c r="AX391" s="63">
        <v>270</v>
      </c>
      <c r="AY391" s="63">
        <v>288</v>
      </c>
      <c r="AZ391" s="63">
        <v>290</v>
      </c>
      <c r="BA391" s="63">
        <v>290</v>
      </c>
      <c r="BB391" s="63"/>
      <c r="BC391" s="63"/>
      <c r="BD391" s="70">
        <f t="shared" si="97"/>
        <v>518706.07</v>
      </c>
      <c r="BE391" s="71">
        <f t="shared" si="95"/>
        <v>493.54</v>
      </c>
      <c r="BF391" s="72">
        <f t="shared" si="109"/>
        <v>520.02</v>
      </c>
      <c r="BG391" s="65">
        <f t="shared" si="96"/>
        <v>27830.47999999996</v>
      </c>
      <c r="BH391" s="73">
        <f t="shared" si="98"/>
        <v>6.9902503993891295E-5</v>
      </c>
      <c r="BI391" s="74">
        <f t="shared" si="99"/>
        <v>6.9902503993890996E-5</v>
      </c>
    </row>
    <row r="392" spans="1:61" ht="15.75" customHeight="1" x14ac:dyDescent="0.25">
      <c r="A392" s="59">
        <v>1</v>
      </c>
      <c r="B392" s="60">
        <v>435</v>
      </c>
      <c r="C392" s="60">
        <v>18</v>
      </c>
      <c r="D392" s="61" t="s">
        <v>85</v>
      </c>
      <c r="E392" s="61" t="s">
        <v>469</v>
      </c>
      <c r="F392" s="62">
        <v>2179</v>
      </c>
      <c r="G392" s="63">
        <v>10</v>
      </c>
      <c r="H392" s="63">
        <v>643692.02</v>
      </c>
      <c r="I392" s="64">
        <v>30345.45</v>
      </c>
      <c r="J392" s="65">
        <v>674681.23</v>
      </c>
      <c r="K392" s="63">
        <v>655898.59</v>
      </c>
      <c r="L392" s="64">
        <v>30920.9</v>
      </c>
      <c r="M392" s="65">
        <v>687475.45</v>
      </c>
      <c r="N392" s="63">
        <v>572885.74</v>
      </c>
      <c r="O392" s="64">
        <v>27007.52</v>
      </c>
      <c r="P392" s="65">
        <v>600466.04</v>
      </c>
      <c r="Q392" s="63">
        <v>660320.74</v>
      </c>
      <c r="R392" s="64">
        <v>31279.64</v>
      </c>
      <c r="S392" s="65">
        <v>691945.21</v>
      </c>
      <c r="T392" s="63">
        <v>605333.09</v>
      </c>
      <c r="U392" s="64">
        <v>28752.880000000001</v>
      </c>
      <c r="V392" s="66">
        <v>634238.23</v>
      </c>
      <c r="W392" s="63">
        <v>739129.3</v>
      </c>
      <c r="X392" s="64">
        <v>35196.85</v>
      </c>
      <c r="Y392" s="66">
        <v>774325.69</v>
      </c>
      <c r="Z392" s="63">
        <v>729257.35</v>
      </c>
      <c r="AA392" s="67">
        <v>17810.349999999999</v>
      </c>
      <c r="AB392" s="64">
        <v>34726.76</v>
      </c>
      <c r="AC392" s="66">
        <v>1023607.87</v>
      </c>
      <c r="AD392" s="63">
        <v>690220.54</v>
      </c>
      <c r="AE392" s="67">
        <v>22895.759999999998</v>
      </c>
      <c r="AF392" s="64">
        <v>33994.46</v>
      </c>
      <c r="AG392" s="66">
        <v>1001501.09</v>
      </c>
      <c r="AH392" s="63">
        <v>661365.35</v>
      </c>
      <c r="AI392" s="67">
        <v>32613.14</v>
      </c>
      <c r="AJ392" s="63">
        <v>31475.599999999999</v>
      </c>
      <c r="AK392" s="66">
        <v>1057979.79</v>
      </c>
      <c r="AL392" s="63">
        <v>738989.66</v>
      </c>
      <c r="AM392" s="67">
        <v>36791.03</v>
      </c>
      <c r="AN392" s="63">
        <v>35189.89</v>
      </c>
      <c r="AO392" s="66">
        <v>1155708.43</v>
      </c>
      <c r="AP392" s="63">
        <v>1074006.57</v>
      </c>
      <c r="AQ392" s="67">
        <v>43484.32</v>
      </c>
      <c r="AR392" s="63">
        <v>51143.217499999999</v>
      </c>
      <c r="AS392" s="66">
        <f t="shared" si="94"/>
        <v>1553177.8597500003</v>
      </c>
      <c r="AT392" s="68"/>
      <c r="AU392" s="69"/>
      <c r="AV392" s="63">
        <v>1275</v>
      </c>
      <c r="AW392" s="63">
        <v>1392</v>
      </c>
      <c r="AX392" s="63">
        <v>1831</v>
      </c>
      <c r="AY392" s="63">
        <v>1927</v>
      </c>
      <c r="AZ392" s="63">
        <v>2173</v>
      </c>
      <c r="BA392" s="63">
        <v>2153</v>
      </c>
      <c r="BB392" s="63"/>
      <c r="BC392" s="63"/>
      <c r="BD392" s="70">
        <f t="shared" si="97"/>
        <v>1158395.01</v>
      </c>
      <c r="BE392" s="71">
        <f t="shared" si="95"/>
        <v>531.62</v>
      </c>
      <c r="BF392" s="72">
        <f t="shared" si="109"/>
        <v>520.02</v>
      </c>
      <c r="BG392" s="65">
        <f t="shared" si="96"/>
        <v>0</v>
      </c>
      <c r="BH392" s="73">
        <f t="shared" si="98"/>
        <v>0</v>
      </c>
      <c r="BI392" s="74">
        <f t="shared" si="99"/>
        <v>0</v>
      </c>
    </row>
    <row r="393" spans="1:61" ht="15.75" customHeight="1" x14ac:dyDescent="0.25">
      <c r="A393" s="59">
        <v>1</v>
      </c>
      <c r="B393" s="60">
        <v>436</v>
      </c>
      <c r="C393" s="60">
        <v>1</v>
      </c>
      <c r="D393" s="61" t="s">
        <v>89</v>
      </c>
      <c r="E393" s="61" t="s">
        <v>470</v>
      </c>
      <c r="F393" s="62">
        <v>18221</v>
      </c>
      <c r="G393" s="63">
        <v>12</v>
      </c>
      <c r="H393" s="63">
        <v>10481455.220000001</v>
      </c>
      <c r="I393" s="64">
        <v>587356.66</v>
      </c>
      <c r="J393" s="65">
        <v>11081390.380000001</v>
      </c>
      <c r="K393" s="63">
        <v>14071656.17</v>
      </c>
      <c r="L393" s="64">
        <v>788543.25</v>
      </c>
      <c r="M393" s="65">
        <v>14877086.470000001</v>
      </c>
      <c r="N393" s="63">
        <v>11359283.98</v>
      </c>
      <c r="O393" s="64">
        <v>636547.88</v>
      </c>
      <c r="P393" s="65">
        <v>12009464.43</v>
      </c>
      <c r="Q393" s="63">
        <v>12610766.939999999</v>
      </c>
      <c r="R393" s="64">
        <v>708130.86</v>
      </c>
      <c r="S393" s="65">
        <v>13330952.4</v>
      </c>
      <c r="T393" s="63">
        <v>11957721.49</v>
      </c>
      <c r="U393" s="64">
        <v>671639.54</v>
      </c>
      <c r="V393" s="66">
        <v>12640411.779999999</v>
      </c>
      <c r="W393" s="63">
        <v>18057432.539999999</v>
      </c>
      <c r="X393" s="64">
        <v>1022118.66</v>
      </c>
      <c r="Y393" s="66">
        <v>19079551.539999999</v>
      </c>
      <c r="Z393" s="63">
        <v>14113195.42</v>
      </c>
      <c r="AA393" s="67">
        <v>19427.560000000001</v>
      </c>
      <c r="AB393" s="64">
        <v>0</v>
      </c>
      <c r="AC393" s="66">
        <v>15806778.869999999</v>
      </c>
      <c r="AD393" s="63">
        <v>14118205.48</v>
      </c>
      <c r="AE393" s="67">
        <v>5326.21</v>
      </c>
      <c r="AF393" s="64">
        <v>0</v>
      </c>
      <c r="AG393" s="66">
        <v>16070872.32</v>
      </c>
      <c r="AH393" s="63">
        <v>13416437.09</v>
      </c>
      <c r="AI393" s="67">
        <v>1782.96</v>
      </c>
      <c r="AJ393" s="63">
        <v>0</v>
      </c>
      <c r="AK393" s="66">
        <v>15359097.08</v>
      </c>
      <c r="AL393" s="63">
        <v>16110898.960000001</v>
      </c>
      <c r="AM393" s="67">
        <v>2409.0300000000002</v>
      </c>
      <c r="AN393" s="63">
        <v>0</v>
      </c>
      <c r="AO393" s="66">
        <v>18054887.190000001</v>
      </c>
      <c r="AP393" s="63">
        <v>19850380.870000001</v>
      </c>
      <c r="AQ393" s="67">
        <v>1860.83</v>
      </c>
      <c r="AR393" s="63">
        <v>0</v>
      </c>
      <c r="AS393" s="66">
        <f t="shared" si="94"/>
        <v>22253308.313600004</v>
      </c>
      <c r="AT393" s="68"/>
      <c r="AU393" s="69"/>
      <c r="AV393" s="63">
        <v>0</v>
      </c>
      <c r="AW393" s="63">
        <v>1186</v>
      </c>
      <c r="AX393" s="63">
        <v>1501</v>
      </c>
      <c r="AY393" s="63">
        <v>60</v>
      </c>
      <c r="AZ393" s="63">
        <v>103</v>
      </c>
      <c r="BA393" s="63">
        <v>103</v>
      </c>
      <c r="BB393" s="63"/>
      <c r="BC393" s="63"/>
      <c r="BD393" s="70">
        <f t="shared" si="97"/>
        <v>17508988.75</v>
      </c>
      <c r="BE393" s="71">
        <f t="shared" si="95"/>
        <v>960.92</v>
      </c>
      <c r="BF393" s="72">
        <f>+$BJ$601</f>
        <v>508.08</v>
      </c>
      <c r="BG393" s="65">
        <f t="shared" si="96"/>
        <v>0</v>
      </c>
      <c r="BH393" s="73">
        <f t="shared" si="98"/>
        <v>0</v>
      </c>
      <c r="BI393" s="74">
        <f t="shared" si="99"/>
        <v>0</v>
      </c>
    </row>
    <row r="394" spans="1:61" ht="15.75" customHeight="1" x14ac:dyDescent="0.25">
      <c r="A394" s="59">
        <v>1</v>
      </c>
      <c r="B394" s="60">
        <v>437</v>
      </c>
      <c r="C394" s="60">
        <v>5</v>
      </c>
      <c r="D394" s="61" t="s">
        <v>85</v>
      </c>
      <c r="E394" s="61" t="s">
        <v>471</v>
      </c>
      <c r="F394" s="62">
        <v>3326</v>
      </c>
      <c r="G394" s="63">
        <v>10</v>
      </c>
      <c r="H394" s="63">
        <v>379851.63</v>
      </c>
      <c r="I394" s="64">
        <v>17907.37</v>
      </c>
      <c r="J394" s="65">
        <v>398138.69</v>
      </c>
      <c r="K394" s="63">
        <v>369351.02</v>
      </c>
      <c r="L394" s="64">
        <v>17412.34</v>
      </c>
      <c r="M394" s="65">
        <v>387132.55</v>
      </c>
      <c r="N394" s="63">
        <v>221628.22</v>
      </c>
      <c r="O394" s="64">
        <v>10448.120000000001</v>
      </c>
      <c r="P394" s="65">
        <v>232298.11</v>
      </c>
      <c r="Q394" s="63">
        <v>321351.81</v>
      </c>
      <c r="R394" s="64">
        <v>15356.87</v>
      </c>
      <c r="S394" s="65">
        <v>336594.43</v>
      </c>
      <c r="T394" s="63">
        <v>266349.34000000003</v>
      </c>
      <c r="U394" s="64">
        <v>12848.61</v>
      </c>
      <c r="V394" s="66">
        <v>278850.8</v>
      </c>
      <c r="W394" s="63">
        <v>448960.13</v>
      </c>
      <c r="X394" s="64">
        <v>21379.05</v>
      </c>
      <c r="Y394" s="66">
        <v>470339.19</v>
      </c>
      <c r="Z394" s="63">
        <v>579950.97</v>
      </c>
      <c r="AA394" s="67">
        <v>874.75</v>
      </c>
      <c r="AB394" s="64">
        <v>27616.7</v>
      </c>
      <c r="AC394" s="66">
        <v>607567.68999999994</v>
      </c>
      <c r="AD394" s="63">
        <v>578774.9</v>
      </c>
      <c r="AE394" s="67">
        <v>771.97</v>
      </c>
      <c r="AF394" s="64">
        <v>26565.439999999999</v>
      </c>
      <c r="AG394" s="66">
        <v>607430.41</v>
      </c>
      <c r="AH394" s="63">
        <v>571155.19999999995</v>
      </c>
      <c r="AI394" s="67">
        <v>50.37</v>
      </c>
      <c r="AJ394" s="63">
        <v>28786.45</v>
      </c>
      <c r="AK394" s="66">
        <v>596605.62</v>
      </c>
      <c r="AL394" s="63">
        <v>665448.73</v>
      </c>
      <c r="AM394" s="67">
        <v>0</v>
      </c>
      <c r="AN394" s="63">
        <v>31084.33</v>
      </c>
      <c r="AO394" s="66">
        <v>697800.84</v>
      </c>
      <c r="AP394" s="63">
        <v>1025038.55</v>
      </c>
      <c r="AQ394" s="67">
        <v>0</v>
      </c>
      <c r="AR394" s="63">
        <v>48924.661985999999</v>
      </c>
      <c r="AS394" s="66">
        <f t="shared" si="94"/>
        <v>1073725.2768154002</v>
      </c>
      <c r="AT394" s="68"/>
      <c r="AU394" s="69"/>
      <c r="AV394" s="63">
        <v>0</v>
      </c>
      <c r="AW394" s="63">
        <v>0</v>
      </c>
      <c r="AX394" s="63">
        <v>0</v>
      </c>
      <c r="AY394" s="63">
        <v>0</v>
      </c>
      <c r="AZ394" s="63">
        <v>0</v>
      </c>
      <c r="BA394" s="63">
        <v>0</v>
      </c>
      <c r="BB394" s="63"/>
      <c r="BC394" s="63"/>
      <c r="BD394" s="70">
        <f t="shared" si="97"/>
        <v>716625.97</v>
      </c>
      <c r="BE394" s="71">
        <f t="shared" si="95"/>
        <v>215.46</v>
      </c>
      <c r="BF394" s="72">
        <f t="shared" ref="BF394:BF400" si="110">+$BJ$600</f>
        <v>520.02</v>
      </c>
      <c r="BG394" s="65">
        <f t="shared" si="96"/>
        <v>1012966.5599999998</v>
      </c>
      <c r="BH394" s="73">
        <f t="shared" si="98"/>
        <v>2.5442931277533994E-3</v>
      </c>
      <c r="BI394" s="74">
        <f t="shared" si="99"/>
        <v>2.5442931277533999E-3</v>
      </c>
    </row>
    <row r="395" spans="1:61" ht="15.75" customHeight="1" x14ac:dyDescent="0.25">
      <c r="A395" s="59">
        <v>1</v>
      </c>
      <c r="B395" s="60">
        <v>438</v>
      </c>
      <c r="C395" s="60">
        <v>5</v>
      </c>
      <c r="D395" s="61" t="s">
        <v>85</v>
      </c>
      <c r="E395" s="61" t="s">
        <v>472</v>
      </c>
      <c r="F395" s="62">
        <v>3242</v>
      </c>
      <c r="G395" s="63">
        <v>10</v>
      </c>
      <c r="H395" s="63">
        <v>673209.29</v>
      </c>
      <c r="I395" s="64">
        <v>15068.5</v>
      </c>
      <c r="J395" s="65">
        <v>723954.87</v>
      </c>
      <c r="K395" s="63">
        <v>732472.01</v>
      </c>
      <c r="L395" s="64">
        <v>65922.600000000006</v>
      </c>
      <c r="M395" s="65">
        <v>733204.35</v>
      </c>
      <c r="N395" s="63">
        <v>681387.29</v>
      </c>
      <c r="O395" s="64">
        <v>61324.87</v>
      </c>
      <c r="P395" s="65">
        <v>682068.66</v>
      </c>
      <c r="Q395" s="63">
        <v>737444.12</v>
      </c>
      <c r="R395" s="64">
        <v>66607.83</v>
      </c>
      <c r="S395" s="65">
        <v>737919.92</v>
      </c>
      <c r="T395" s="63">
        <v>697998.41</v>
      </c>
      <c r="U395" s="64">
        <v>63059.14</v>
      </c>
      <c r="V395" s="66">
        <v>698433.2</v>
      </c>
      <c r="W395" s="63">
        <v>919280.76</v>
      </c>
      <c r="X395" s="64">
        <v>83571.03</v>
      </c>
      <c r="Y395" s="66">
        <v>919280.7</v>
      </c>
      <c r="Z395" s="63">
        <v>1126074.82</v>
      </c>
      <c r="AA395" s="67">
        <v>486.23</v>
      </c>
      <c r="AB395" s="64">
        <v>102370.48</v>
      </c>
      <c r="AC395" s="66">
        <v>1127291.8600000001</v>
      </c>
      <c r="AD395" s="63">
        <v>1171618.8500000001</v>
      </c>
      <c r="AE395" s="67">
        <v>324.11</v>
      </c>
      <c r="AF395" s="64">
        <v>106977.28</v>
      </c>
      <c r="AG395" s="66">
        <v>1173815.1100000001</v>
      </c>
      <c r="AH395" s="63">
        <v>1032521.12</v>
      </c>
      <c r="AI395" s="67">
        <v>585.67999999999995</v>
      </c>
      <c r="AJ395" s="63">
        <v>94932.86</v>
      </c>
      <c r="AK395" s="66">
        <v>1036834.62</v>
      </c>
      <c r="AL395" s="63">
        <v>1375348.85</v>
      </c>
      <c r="AM395" s="67">
        <v>894.13</v>
      </c>
      <c r="AN395" s="63">
        <v>124147.23</v>
      </c>
      <c r="AO395" s="66">
        <v>1382784</v>
      </c>
      <c r="AP395" s="63">
        <v>1998937.4</v>
      </c>
      <c r="AQ395" s="67">
        <v>737.51</v>
      </c>
      <c r="AR395" s="63">
        <v>181492.83077500001</v>
      </c>
      <c r="AS395" s="66">
        <f t="shared" ref="AS395:AS458" si="111">+(AP395-AR395-AQ395+IF(AZ395=0,AQ395,AZ395*$G$7))*(1+G395/100)</f>
        <v>2008889.1891475003</v>
      </c>
      <c r="AT395" s="68"/>
      <c r="AU395" s="69"/>
      <c r="AV395" s="63">
        <v>8</v>
      </c>
      <c r="AW395" s="63">
        <v>14</v>
      </c>
      <c r="AX395" s="63">
        <v>28</v>
      </c>
      <c r="AY395" s="63">
        <v>34</v>
      </c>
      <c r="AZ395" s="63">
        <v>48</v>
      </c>
      <c r="BA395" s="63">
        <v>48</v>
      </c>
      <c r="BB395" s="63"/>
      <c r="BC395" s="63"/>
      <c r="BD395" s="70">
        <f t="shared" si="97"/>
        <v>1345922.96</v>
      </c>
      <c r="BE395" s="71">
        <f t="shared" ref="BE395:BE458" si="112">ROUND(BD395/F395,2)</f>
        <v>415.15</v>
      </c>
      <c r="BF395" s="72">
        <f t="shared" si="110"/>
        <v>520.02</v>
      </c>
      <c r="BG395" s="65">
        <f t="shared" ref="BG395:BG458" si="113">IF((BF395-BE395)&lt;0,0,(BF395-BE395)*F395)</f>
        <v>339988.54000000004</v>
      </c>
      <c r="BH395" s="73">
        <f t="shared" si="98"/>
        <v>8.539576132077962E-4</v>
      </c>
      <c r="BI395" s="74">
        <f t="shared" si="99"/>
        <v>8.5395761320779598E-4</v>
      </c>
    </row>
    <row r="396" spans="1:61" ht="15.75" customHeight="1" x14ac:dyDescent="0.25">
      <c r="A396" s="59">
        <v>1</v>
      </c>
      <c r="B396" s="60">
        <v>439</v>
      </c>
      <c r="C396" s="60">
        <v>6</v>
      </c>
      <c r="D396" s="61" t="s">
        <v>85</v>
      </c>
      <c r="E396" s="61" t="s">
        <v>473</v>
      </c>
      <c r="F396" s="62">
        <v>4343</v>
      </c>
      <c r="G396" s="63">
        <v>10</v>
      </c>
      <c r="H396" s="63">
        <v>435125.25</v>
      </c>
      <c r="I396" s="64">
        <v>0</v>
      </c>
      <c r="J396" s="65">
        <v>478637.77</v>
      </c>
      <c r="K396" s="63">
        <v>448936.07</v>
      </c>
      <c r="L396" s="64">
        <v>0</v>
      </c>
      <c r="M396" s="65">
        <v>493829.67</v>
      </c>
      <c r="N396" s="63">
        <v>378841.46</v>
      </c>
      <c r="O396" s="64">
        <v>0</v>
      </c>
      <c r="P396" s="65">
        <v>416725.6</v>
      </c>
      <c r="Q396" s="63">
        <v>421412.92</v>
      </c>
      <c r="R396" s="64">
        <v>0</v>
      </c>
      <c r="S396" s="65">
        <v>463554.21</v>
      </c>
      <c r="T396" s="63">
        <v>444049.57</v>
      </c>
      <c r="U396" s="64">
        <v>0</v>
      </c>
      <c r="V396" s="66">
        <v>488454.53</v>
      </c>
      <c r="W396" s="63">
        <v>605601.96</v>
      </c>
      <c r="X396" s="64">
        <v>0</v>
      </c>
      <c r="Y396" s="66">
        <v>666162.16</v>
      </c>
      <c r="Z396" s="63">
        <v>984720.1</v>
      </c>
      <c r="AA396" s="67">
        <v>2003.58</v>
      </c>
      <c r="AB396" s="64">
        <v>0</v>
      </c>
      <c r="AC396" s="66">
        <v>1086900.97</v>
      </c>
      <c r="AD396" s="63">
        <v>763997.7</v>
      </c>
      <c r="AE396" s="67">
        <v>576.76</v>
      </c>
      <c r="AF396" s="64">
        <v>0</v>
      </c>
      <c r="AG396" s="66">
        <v>845675.83</v>
      </c>
      <c r="AH396" s="63">
        <v>695561.69</v>
      </c>
      <c r="AI396" s="67">
        <v>436.42</v>
      </c>
      <c r="AJ396" s="63">
        <v>0</v>
      </c>
      <c r="AK396" s="66">
        <v>770550.6</v>
      </c>
      <c r="AL396" s="63">
        <v>811723.72</v>
      </c>
      <c r="AM396" s="67">
        <v>509.22</v>
      </c>
      <c r="AN396" s="63">
        <v>0</v>
      </c>
      <c r="AO396" s="66">
        <v>898248.75</v>
      </c>
      <c r="AP396" s="63">
        <v>1276040.21</v>
      </c>
      <c r="AQ396" s="67">
        <v>605.55999999999995</v>
      </c>
      <c r="AR396" s="63">
        <v>0</v>
      </c>
      <c r="AS396" s="66">
        <f t="shared" si="111"/>
        <v>1411518.6470000001</v>
      </c>
      <c r="AT396" s="68"/>
      <c r="AU396" s="69"/>
      <c r="AV396" s="63">
        <v>27</v>
      </c>
      <c r="AW396" s="63">
        <v>27</v>
      </c>
      <c r="AX396" s="63">
        <v>27</v>
      </c>
      <c r="AY396" s="63">
        <v>27</v>
      </c>
      <c r="AZ396" s="63">
        <v>39</v>
      </c>
      <c r="BA396" s="63">
        <v>39</v>
      </c>
      <c r="BB396" s="63"/>
      <c r="BC396" s="63"/>
      <c r="BD396" s="70">
        <f t="shared" ref="BD396:BD459" si="114">+ROUND((AC396+AG396+AK396+AO396+AS396)/5,2)</f>
        <v>1002578.96</v>
      </c>
      <c r="BE396" s="71">
        <f t="shared" si="112"/>
        <v>230.85</v>
      </c>
      <c r="BF396" s="72">
        <f t="shared" si="110"/>
        <v>520.02</v>
      </c>
      <c r="BG396" s="65">
        <f t="shared" si="113"/>
        <v>1255865.3099999998</v>
      </c>
      <c r="BH396" s="73">
        <f t="shared" ref="BH396:BH459" si="115">+BG396/$BG$7</f>
        <v>3.1543879174223606E-3</v>
      </c>
      <c r="BI396" s="74">
        <f t="shared" ref="BI396:BI459" si="116">+ROUND(BH396,18)</f>
        <v>3.1543879174223601E-3</v>
      </c>
    </row>
    <row r="397" spans="1:61" ht="15.75" customHeight="1" x14ac:dyDescent="0.25">
      <c r="A397" s="59">
        <v>1</v>
      </c>
      <c r="B397" s="60">
        <v>440</v>
      </c>
      <c r="C397" s="60">
        <v>20</v>
      </c>
      <c r="D397" s="61" t="s">
        <v>85</v>
      </c>
      <c r="E397" s="61" t="s">
        <v>474</v>
      </c>
      <c r="F397" s="62">
        <v>4929</v>
      </c>
      <c r="G397" s="63">
        <v>10</v>
      </c>
      <c r="H397" s="63">
        <v>797337.95</v>
      </c>
      <c r="I397" s="64">
        <v>0</v>
      </c>
      <c r="J397" s="65">
        <v>877071.74</v>
      </c>
      <c r="K397" s="63">
        <v>843462.55</v>
      </c>
      <c r="L397" s="64">
        <v>0</v>
      </c>
      <c r="M397" s="65">
        <v>927808.81</v>
      </c>
      <c r="N397" s="63">
        <v>735983.71</v>
      </c>
      <c r="O397" s="64">
        <v>0</v>
      </c>
      <c r="P397" s="65">
        <v>809582.07999999996</v>
      </c>
      <c r="Q397" s="63">
        <v>900304.24</v>
      </c>
      <c r="R397" s="64">
        <v>0</v>
      </c>
      <c r="S397" s="65">
        <v>990334.66</v>
      </c>
      <c r="T397" s="63">
        <v>769526.19</v>
      </c>
      <c r="U397" s="64">
        <v>0</v>
      </c>
      <c r="V397" s="66">
        <v>846478.81</v>
      </c>
      <c r="W397" s="63">
        <v>951443.05</v>
      </c>
      <c r="X397" s="64">
        <v>0</v>
      </c>
      <c r="Y397" s="66">
        <v>1046587.36</v>
      </c>
      <c r="Z397" s="63">
        <v>1113531.17</v>
      </c>
      <c r="AA397" s="67">
        <v>1445.53</v>
      </c>
      <c r="AB397" s="64">
        <v>0</v>
      </c>
      <c r="AC397" s="66">
        <v>1225265.1399999999</v>
      </c>
      <c r="AD397" s="63">
        <v>1156330.94</v>
      </c>
      <c r="AE397" s="67">
        <v>195.1</v>
      </c>
      <c r="AF397" s="64">
        <v>0</v>
      </c>
      <c r="AG397" s="66">
        <v>1274158.3400000001</v>
      </c>
      <c r="AH397" s="63">
        <v>1338461.97</v>
      </c>
      <c r="AI397" s="67">
        <v>594.58000000000004</v>
      </c>
      <c r="AJ397" s="63">
        <v>0</v>
      </c>
      <c r="AK397" s="66">
        <v>1476909.94</v>
      </c>
      <c r="AL397" s="63">
        <v>1827401.44</v>
      </c>
      <c r="AM397" s="67">
        <v>539.41999999999996</v>
      </c>
      <c r="AN397" s="63">
        <v>0</v>
      </c>
      <c r="AO397" s="66">
        <v>2017869.94</v>
      </c>
      <c r="AP397" s="63">
        <v>1924642.67</v>
      </c>
      <c r="AQ397" s="67">
        <v>599.37</v>
      </c>
      <c r="AR397" s="63">
        <v>0</v>
      </c>
      <c r="AS397" s="66">
        <f t="shared" si="111"/>
        <v>2126521.0779999997</v>
      </c>
      <c r="AT397" s="68"/>
      <c r="AU397" s="69"/>
      <c r="AV397" s="63">
        <v>9</v>
      </c>
      <c r="AW397" s="63">
        <v>11</v>
      </c>
      <c r="AX397" s="63">
        <v>24</v>
      </c>
      <c r="AY397" s="63">
        <v>38</v>
      </c>
      <c r="AZ397" s="63">
        <v>46</v>
      </c>
      <c r="BA397" s="63">
        <v>46</v>
      </c>
      <c r="BB397" s="63"/>
      <c r="BC397" s="63"/>
      <c r="BD397" s="70">
        <f t="shared" si="114"/>
        <v>1624144.89</v>
      </c>
      <c r="BE397" s="71">
        <f t="shared" si="112"/>
        <v>329.51</v>
      </c>
      <c r="BF397" s="72">
        <f t="shared" si="110"/>
        <v>520.02</v>
      </c>
      <c r="BG397" s="65">
        <f t="shared" si="113"/>
        <v>939023.78999999992</v>
      </c>
      <c r="BH397" s="73">
        <f t="shared" si="115"/>
        <v>2.3585692460508781E-3</v>
      </c>
      <c r="BI397" s="74">
        <f t="shared" si="116"/>
        <v>2.3585692460508798E-3</v>
      </c>
    </row>
    <row r="398" spans="1:61" ht="15.75" customHeight="1" x14ac:dyDescent="0.25">
      <c r="A398" s="59">
        <v>1</v>
      </c>
      <c r="B398" s="60">
        <v>441</v>
      </c>
      <c r="C398" s="60">
        <v>20</v>
      </c>
      <c r="D398" s="61" t="s">
        <v>85</v>
      </c>
      <c r="E398" s="61" t="s">
        <v>475</v>
      </c>
      <c r="F398" s="62">
        <v>2391</v>
      </c>
      <c r="G398" s="63">
        <v>10</v>
      </c>
      <c r="H398" s="63">
        <v>311815.39</v>
      </c>
      <c r="I398" s="64">
        <v>0</v>
      </c>
      <c r="J398" s="65">
        <v>342996.93</v>
      </c>
      <c r="K398" s="63">
        <v>373973.22</v>
      </c>
      <c r="L398" s="64">
        <v>0</v>
      </c>
      <c r="M398" s="65">
        <v>411370.54</v>
      </c>
      <c r="N398" s="63">
        <v>347221.9</v>
      </c>
      <c r="O398" s="64">
        <v>0</v>
      </c>
      <c r="P398" s="65">
        <v>381944.09</v>
      </c>
      <c r="Q398" s="63">
        <v>377693.24</v>
      </c>
      <c r="R398" s="64">
        <v>0</v>
      </c>
      <c r="S398" s="65">
        <v>415462.56</v>
      </c>
      <c r="T398" s="63">
        <v>368855.93</v>
      </c>
      <c r="U398" s="64">
        <v>0</v>
      </c>
      <c r="V398" s="66">
        <v>405741.52</v>
      </c>
      <c r="W398" s="63">
        <v>455023.47</v>
      </c>
      <c r="X398" s="64">
        <v>0</v>
      </c>
      <c r="Y398" s="66">
        <v>500525.81</v>
      </c>
      <c r="Z398" s="63">
        <v>509392.19</v>
      </c>
      <c r="AA398" s="67">
        <v>1581.05</v>
      </c>
      <c r="AB398" s="64">
        <v>0</v>
      </c>
      <c r="AC398" s="66">
        <v>574578.71</v>
      </c>
      <c r="AD398" s="63">
        <v>521563.81</v>
      </c>
      <c r="AE398" s="67">
        <v>2047.02</v>
      </c>
      <c r="AF398" s="64">
        <v>0</v>
      </c>
      <c r="AG398" s="66">
        <v>588768.89</v>
      </c>
      <c r="AH398" s="63">
        <v>511739.42</v>
      </c>
      <c r="AI398" s="67">
        <v>2780.92</v>
      </c>
      <c r="AJ398" s="63">
        <v>0</v>
      </c>
      <c r="AK398" s="66">
        <v>586133.47</v>
      </c>
      <c r="AL398" s="63">
        <v>736637.01</v>
      </c>
      <c r="AM398" s="67">
        <v>3849.89</v>
      </c>
      <c r="AN398" s="63">
        <v>0</v>
      </c>
      <c r="AO398" s="66">
        <v>840228.68</v>
      </c>
      <c r="AP398" s="63">
        <v>998904.82</v>
      </c>
      <c r="AQ398" s="67">
        <v>5349.07</v>
      </c>
      <c r="AR398" s="63">
        <v>0</v>
      </c>
      <c r="AS398" s="66">
        <f t="shared" si="111"/>
        <v>1134300.057</v>
      </c>
      <c r="AT398" s="68"/>
      <c r="AU398" s="69"/>
      <c r="AV398" s="63">
        <v>73</v>
      </c>
      <c r="AW398" s="63">
        <v>79</v>
      </c>
      <c r="AX398" s="63">
        <v>120</v>
      </c>
      <c r="AY398" s="63">
        <v>156</v>
      </c>
      <c r="AZ398" s="63">
        <v>189</v>
      </c>
      <c r="BA398" s="63">
        <v>189</v>
      </c>
      <c r="BB398" s="63"/>
      <c r="BC398" s="63"/>
      <c r="BD398" s="70">
        <f t="shared" si="114"/>
        <v>744801.96</v>
      </c>
      <c r="BE398" s="71">
        <f t="shared" si="112"/>
        <v>311.5</v>
      </c>
      <c r="BF398" s="72">
        <f t="shared" si="110"/>
        <v>520.02</v>
      </c>
      <c r="BG398" s="65">
        <f t="shared" si="113"/>
        <v>498571.31999999995</v>
      </c>
      <c r="BH398" s="73">
        <f t="shared" si="115"/>
        <v>1.2522738985292277E-3</v>
      </c>
      <c r="BI398" s="74">
        <f t="shared" si="116"/>
        <v>1.2522738985292299E-3</v>
      </c>
    </row>
    <row r="399" spans="1:61" ht="15.75" customHeight="1" x14ac:dyDescent="0.25">
      <c r="A399" s="59">
        <v>1</v>
      </c>
      <c r="B399" s="60">
        <v>442</v>
      </c>
      <c r="C399" s="60">
        <v>6</v>
      </c>
      <c r="D399" s="61" t="s">
        <v>85</v>
      </c>
      <c r="E399" s="61" t="s">
        <v>476</v>
      </c>
      <c r="F399" s="62">
        <v>3942</v>
      </c>
      <c r="G399" s="63">
        <v>10</v>
      </c>
      <c r="H399" s="63">
        <v>249255.63</v>
      </c>
      <c r="I399" s="64">
        <v>0</v>
      </c>
      <c r="J399" s="65">
        <v>274181.19</v>
      </c>
      <c r="K399" s="63">
        <v>247975.61</v>
      </c>
      <c r="L399" s="64">
        <v>0</v>
      </c>
      <c r="M399" s="65">
        <v>272773.17</v>
      </c>
      <c r="N399" s="63">
        <v>246637.11</v>
      </c>
      <c r="O399" s="64">
        <v>0</v>
      </c>
      <c r="P399" s="65">
        <v>271300.82</v>
      </c>
      <c r="Q399" s="63">
        <v>182848.58</v>
      </c>
      <c r="R399" s="64">
        <v>0</v>
      </c>
      <c r="S399" s="65">
        <v>201133.43</v>
      </c>
      <c r="T399" s="63">
        <v>276154.94</v>
      </c>
      <c r="U399" s="64">
        <v>0</v>
      </c>
      <c r="V399" s="66">
        <v>303770.43</v>
      </c>
      <c r="W399" s="63">
        <v>410365.48</v>
      </c>
      <c r="X399" s="64">
        <v>0</v>
      </c>
      <c r="Y399" s="66">
        <v>451402.03</v>
      </c>
      <c r="Z399" s="63">
        <v>455216.27</v>
      </c>
      <c r="AA399" s="67">
        <v>1233.08</v>
      </c>
      <c r="AB399" s="64">
        <v>0</v>
      </c>
      <c r="AC399" s="66">
        <v>500737.89</v>
      </c>
      <c r="AD399" s="63">
        <v>453399.55</v>
      </c>
      <c r="AE399" s="67">
        <v>0</v>
      </c>
      <c r="AF399" s="64">
        <v>0</v>
      </c>
      <c r="AG399" s="66">
        <v>498739.5</v>
      </c>
      <c r="AH399" s="63">
        <v>500569.23</v>
      </c>
      <c r="AI399" s="67">
        <v>0</v>
      </c>
      <c r="AJ399" s="63">
        <v>0</v>
      </c>
      <c r="AK399" s="66">
        <v>550626.16</v>
      </c>
      <c r="AL399" s="63">
        <v>548338.5</v>
      </c>
      <c r="AM399" s="67">
        <v>0</v>
      </c>
      <c r="AN399" s="63">
        <v>0</v>
      </c>
      <c r="AO399" s="66">
        <v>603172.35</v>
      </c>
      <c r="AP399" s="63">
        <v>1014650.87</v>
      </c>
      <c r="AQ399" s="67">
        <v>0</v>
      </c>
      <c r="AR399" s="63">
        <v>0</v>
      </c>
      <c r="AS399" s="66">
        <f t="shared" si="111"/>
        <v>1116115.9570000002</v>
      </c>
      <c r="AT399" s="68"/>
      <c r="AU399" s="69"/>
      <c r="AV399" s="63">
        <v>0</v>
      </c>
      <c r="AW399" s="63">
        <v>0</v>
      </c>
      <c r="AX399" s="63">
        <v>0</v>
      </c>
      <c r="AY399" s="63">
        <v>0</v>
      </c>
      <c r="AZ399" s="63">
        <v>0</v>
      </c>
      <c r="BA399" s="63">
        <v>0</v>
      </c>
      <c r="BB399" s="63"/>
      <c r="BC399" s="63"/>
      <c r="BD399" s="70">
        <f t="shared" si="114"/>
        <v>653878.37</v>
      </c>
      <c r="BE399" s="71">
        <f t="shared" si="112"/>
        <v>165.87</v>
      </c>
      <c r="BF399" s="72">
        <f t="shared" si="110"/>
        <v>520.02</v>
      </c>
      <c r="BG399" s="65">
        <f t="shared" si="113"/>
        <v>1396059.2999999998</v>
      </c>
      <c r="BH399" s="73">
        <f t="shared" si="115"/>
        <v>3.5065166247207819E-3</v>
      </c>
      <c r="BI399" s="74">
        <f t="shared" si="116"/>
        <v>3.5065166247207802E-3</v>
      </c>
    </row>
    <row r="400" spans="1:61" ht="15.75" customHeight="1" x14ac:dyDescent="0.25">
      <c r="A400" s="59">
        <v>1</v>
      </c>
      <c r="B400" s="60">
        <v>443</v>
      </c>
      <c r="C400" s="60">
        <v>17</v>
      </c>
      <c r="D400" s="61" t="s">
        <v>85</v>
      </c>
      <c r="E400" s="61" t="s">
        <v>477</v>
      </c>
      <c r="F400" s="62">
        <v>1669</v>
      </c>
      <c r="G400" s="63">
        <v>10</v>
      </c>
      <c r="H400" s="63">
        <v>211126.48</v>
      </c>
      <c r="I400" s="64">
        <v>0</v>
      </c>
      <c r="J400" s="65">
        <v>232239.12</v>
      </c>
      <c r="K400" s="63">
        <v>216242.23</v>
      </c>
      <c r="L400" s="64">
        <v>0</v>
      </c>
      <c r="M400" s="65">
        <v>237866.45</v>
      </c>
      <c r="N400" s="63">
        <v>147815.79999999999</v>
      </c>
      <c r="O400" s="64">
        <v>0</v>
      </c>
      <c r="P400" s="65">
        <v>162597.37</v>
      </c>
      <c r="Q400" s="63">
        <v>193355.88</v>
      </c>
      <c r="R400" s="64">
        <v>0</v>
      </c>
      <c r="S400" s="65">
        <v>212691.47</v>
      </c>
      <c r="T400" s="63">
        <v>158389.04</v>
      </c>
      <c r="U400" s="64">
        <v>0</v>
      </c>
      <c r="V400" s="66">
        <v>174227.94</v>
      </c>
      <c r="W400" s="63">
        <v>254301.53</v>
      </c>
      <c r="X400" s="64">
        <v>0</v>
      </c>
      <c r="Y400" s="66">
        <v>279731.68</v>
      </c>
      <c r="Z400" s="63">
        <v>283775.58</v>
      </c>
      <c r="AA400" s="67">
        <v>6371.92</v>
      </c>
      <c r="AB400" s="64">
        <v>0</v>
      </c>
      <c r="AC400" s="66">
        <v>348285.57</v>
      </c>
      <c r="AD400" s="63">
        <v>318730.25</v>
      </c>
      <c r="AE400" s="67">
        <v>4008.27</v>
      </c>
      <c r="AF400" s="64">
        <v>0</v>
      </c>
      <c r="AG400" s="66">
        <v>393277.6</v>
      </c>
      <c r="AH400" s="63">
        <v>288805.63</v>
      </c>
      <c r="AI400" s="67">
        <v>6167.91</v>
      </c>
      <c r="AJ400" s="63">
        <v>0</v>
      </c>
      <c r="AK400" s="66">
        <v>363021.74</v>
      </c>
      <c r="AL400" s="63">
        <v>328234.14</v>
      </c>
      <c r="AM400" s="67">
        <v>4092.88</v>
      </c>
      <c r="AN400" s="63">
        <v>0</v>
      </c>
      <c r="AO400" s="66">
        <v>408675.63</v>
      </c>
      <c r="AP400" s="63">
        <v>529539.43999999994</v>
      </c>
      <c r="AQ400" s="67">
        <v>5596.51</v>
      </c>
      <c r="AR400" s="63">
        <v>0</v>
      </c>
      <c r="AS400" s="66">
        <f t="shared" si="111"/>
        <v>644223.50300000003</v>
      </c>
      <c r="AT400" s="68"/>
      <c r="AU400" s="69"/>
      <c r="AV400" s="63">
        <v>197</v>
      </c>
      <c r="AW400" s="63">
        <v>215</v>
      </c>
      <c r="AX400" s="63">
        <v>238</v>
      </c>
      <c r="AY400" s="63">
        <v>238</v>
      </c>
      <c r="AZ400" s="63">
        <v>310</v>
      </c>
      <c r="BA400" s="63">
        <v>310</v>
      </c>
      <c r="BB400" s="63"/>
      <c r="BC400" s="63"/>
      <c r="BD400" s="70">
        <f t="shared" si="114"/>
        <v>431496.81</v>
      </c>
      <c r="BE400" s="71">
        <f t="shared" si="112"/>
        <v>258.54000000000002</v>
      </c>
      <c r="BF400" s="72">
        <f t="shared" si="110"/>
        <v>520.02</v>
      </c>
      <c r="BG400" s="65">
        <f t="shared" si="113"/>
        <v>436410.11999999994</v>
      </c>
      <c r="BH400" s="73">
        <f t="shared" si="115"/>
        <v>1.0961420771856834E-3</v>
      </c>
      <c r="BI400" s="74">
        <f t="shared" si="116"/>
        <v>1.09614207718568E-3</v>
      </c>
    </row>
    <row r="401" spans="1:61" ht="15.75" customHeight="1" x14ac:dyDescent="0.25">
      <c r="A401" s="59">
        <v>1</v>
      </c>
      <c r="B401" s="60">
        <v>444</v>
      </c>
      <c r="C401" s="60">
        <v>15</v>
      </c>
      <c r="D401" s="61" t="s">
        <v>89</v>
      </c>
      <c r="E401" s="61" t="s">
        <v>478</v>
      </c>
      <c r="F401" s="62">
        <v>42599</v>
      </c>
      <c r="G401" s="63">
        <v>15</v>
      </c>
      <c r="H401" s="63">
        <v>15763766.939999999</v>
      </c>
      <c r="I401" s="64">
        <v>1418735.45</v>
      </c>
      <c r="J401" s="65">
        <v>16496786.220000001</v>
      </c>
      <c r="K401" s="63">
        <v>15954932.34</v>
      </c>
      <c r="L401" s="64">
        <v>1435940.29</v>
      </c>
      <c r="M401" s="65">
        <v>16696840.859999999</v>
      </c>
      <c r="N401" s="63">
        <v>13367519.92</v>
      </c>
      <c r="O401" s="64">
        <v>1203076.54</v>
      </c>
      <c r="P401" s="65">
        <v>13989109.880000001</v>
      </c>
      <c r="Q401" s="63">
        <v>13644500.279999999</v>
      </c>
      <c r="R401" s="64">
        <v>1241467.02</v>
      </c>
      <c r="S401" s="65">
        <v>14263488.24</v>
      </c>
      <c r="T401" s="63">
        <v>13244619.199999999</v>
      </c>
      <c r="U401" s="64">
        <v>1205150.5900000001</v>
      </c>
      <c r="V401" s="66">
        <v>13845388.9</v>
      </c>
      <c r="W401" s="63">
        <v>15036471.289999999</v>
      </c>
      <c r="X401" s="64">
        <v>1366951.41</v>
      </c>
      <c r="Y401" s="66">
        <v>15719947.85</v>
      </c>
      <c r="Z401" s="63">
        <v>17204617.34</v>
      </c>
      <c r="AA401" s="67">
        <v>430903.1</v>
      </c>
      <c r="AB401" s="64">
        <v>1564055.51</v>
      </c>
      <c r="AC401" s="66">
        <v>19770044.43</v>
      </c>
      <c r="AD401" s="63">
        <v>15792351.800000001</v>
      </c>
      <c r="AE401" s="67">
        <v>279008.09000000003</v>
      </c>
      <c r="AF401" s="64">
        <v>1451771.24</v>
      </c>
      <c r="AG401" s="66">
        <v>18003756.77</v>
      </c>
      <c r="AH401" s="63">
        <v>14674958.119999999</v>
      </c>
      <c r="AI401" s="67">
        <v>400282.8</v>
      </c>
      <c r="AJ401" s="63">
        <v>1334089.46</v>
      </c>
      <c r="AK401" s="66">
        <v>17141836.989999998</v>
      </c>
      <c r="AL401" s="63">
        <v>18337770.170000002</v>
      </c>
      <c r="AM401" s="67">
        <v>468297.34</v>
      </c>
      <c r="AN401" s="63">
        <v>1667070.97</v>
      </c>
      <c r="AO401" s="66">
        <v>21055477.640000001</v>
      </c>
      <c r="AP401" s="63">
        <v>25055954</v>
      </c>
      <c r="AQ401" s="67">
        <v>454838.73</v>
      </c>
      <c r="AR401" s="63">
        <v>2277810.1622250001</v>
      </c>
      <c r="AS401" s="66">
        <f t="shared" si="111"/>
        <v>28344240.839941248</v>
      </c>
      <c r="AT401" s="68"/>
      <c r="AU401" s="69"/>
      <c r="AV401" s="63">
        <v>9954</v>
      </c>
      <c r="AW401" s="63">
        <v>8006</v>
      </c>
      <c r="AX401" s="63">
        <v>9872</v>
      </c>
      <c r="AY401" s="63">
        <v>10582</v>
      </c>
      <c r="AZ401" s="63">
        <v>11673</v>
      </c>
      <c r="BA401" s="63">
        <v>11601</v>
      </c>
      <c r="BB401" s="63"/>
      <c r="BC401" s="63"/>
      <c r="BD401" s="70">
        <f t="shared" si="114"/>
        <v>20863071.329999998</v>
      </c>
      <c r="BE401" s="71">
        <f t="shared" si="112"/>
        <v>489.75</v>
      </c>
      <c r="BF401" s="72">
        <f>+$BJ$601</f>
        <v>508.08</v>
      </c>
      <c r="BG401" s="65">
        <f t="shared" si="113"/>
        <v>780839.66999999934</v>
      </c>
      <c r="BH401" s="73">
        <f t="shared" si="115"/>
        <v>1.9612542848978457E-3</v>
      </c>
      <c r="BI401" s="74">
        <f t="shared" si="116"/>
        <v>1.9612542848978501E-3</v>
      </c>
    </row>
    <row r="402" spans="1:61" ht="15.75" customHeight="1" x14ac:dyDescent="0.25">
      <c r="A402" s="59">
        <v>1</v>
      </c>
      <c r="B402" s="60">
        <v>445</v>
      </c>
      <c r="C402" s="60">
        <v>13</v>
      </c>
      <c r="D402" s="61" t="s">
        <v>85</v>
      </c>
      <c r="E402" s="61" t="s">
        <v>479</v>
      </c>
      <c r="F402" s="62">
        <v>1661</v>
      </c>
      <c r="G402" s="63">
        <v>10</v>
      </c>
      <c r="H402" s="63">
        <v>135149.66</v>
      </c>
      <c r="I402" s="64">
        <v>0</v>
      </c>
      <c r="J402" s="65">
        <v>148664.62</v>
      </c>
      <c r="K402" s="63">
        <v>184378.92</v>
      </c>
      <c r="L402" s="64">
        <v>29002.14</v>
      </c>
      <c r="M402" s="65">
        <v>170914.46</v>
      </c>
      <c r="N402" s="63">
        <v>173694.62</v>
      </c>
      <c r="O402" s="64">
        <v>15632.58</v>
      </c>
      <c r="P402" s="65">
        <v>173868.24</v>
      </c>
      <c r="Q402" s="63">
        <v>243957.37</v>
      </c>
      <c r="R402" s="64">
        <v>22176.7</v>
      </c>
      <c r="S402" s="65">
        <v>243958.74</v>
      </c>
      <c r="T402" s="63">
        <v>204550.29</v>
      </c>
      <c r="U402" s="64">
        <v>18708.96</v>
      </c>
      <c r="V402" s="66">
        <v>204425.47</v>
      </c>
      <c r="W402" s="63">
        <v>325977.90000000002</v>
      </c>
      <c r="X402" s="64">
        <v>29634.41</v>
      </c>
      <c r="Y402" s="66">
        <v>325977.84000000003</v>
      </c>
      <c r="Z402" s="63">
        <v>374335.88</v>
      </c>
      <c r="AA402" s="67">
        <v>4336.32</v>
      </c>
      <c r="AB402" s="64">
        <v>34030.6</v>
      </c>
      <c r="AC402" s="66">
        <v>379201.54</v>
      </c>
      <c r="AD402" s="63">
        <v>359087.25</v>
      </c>
      <c r="AE402" s="67">
        <v>2009.52</v>
      </c>
      <c r="AF402" s="64">
        <v>32389.75</v>
      </c>
      <c r="AG402" s="66">
        <v>369420.37</v>
      </c>
      <c r="AH402" s="63">
        <v>315472.11</v>
      </c>
      <c r="AI402" s="67">
        <v>1295.8</v>
      </c>
      <c r="AJ402" s="63">
        <v>28608.32</v>
      </c>
      <c r="AK402" s="66">
        <v>329016.28000000003</v>
      </c>
      <c r="AL402" s="63">
        <v>429838.27</v>
      </c>
      <c r="AM402" s="67">
        <v>1539.54</v>
      </c>
      <c r="AN402" s="63">
        <v>39650.129999999997</v>
      </c>
      <c r="AO402" s="66">
        <v>441966.97</v>
      </c>
      <c r="AP402" s="63">
        <v>782382.17</v>
      </c>
      <c r="AQ402" s="67">
        <v>1797.87</v>
      </c>
      <c r="AR402" s="63">
        <v>70588.733026000002</v>
      </c>
      <c r="AS402" s="66">
        <f t="shared" si="111"/>
        <v>808368.62367140013</v>
      </c>
      <c r="AT402" s="68"/>
      <c r="AU402" s="69"/>
      <c r="AV402" s="63">
        <v>44</v>
      </c>
      <c r="AW402" s="63">
        <v>56</v>
      </c>
      <c r="AX402" s="63">
        <v>68</v>
      </c>
      <c r="AY402" s="63">
        <v>66</v>
      </c>
      <c r="AZ402" s="63">
        <v>125</v>
      </c>
      <c r="BA402" s="63">
        <v>125</v>
      </c>
      <c r="BB402" s="63"/>
      <c r="BC402" s="63"/>
      <c r="BD402" s="70">
        <f t="shared" si="114"/>
        <v>465594.76</v>
      </c>
      <c r="BE402" s="71">
        <f t="shared" si="112"/>
        <v>280.31</v>
      </c>
      <c r="BF402" s="72">
        <f t="shared" ref="BF402:BF413" si="117">+$BJ$600</f>
        <v>520.02</v>
      </c>
      <c r="BG402" s="65">
        <f t="shared" si="113"/>
        <v>398158.30999999994</v>
      </c>
      <c r="BH402" s="73">
        <f t="shared" si="115"/>
        <v>1.0000640612370338E-3</v>
      </c>
      <c r="BI402" s="74">
        <f t="shared" si="116"/>
        <v>1.0000640612370299E-3</v>
      </c>
    </row>
    <row r="403" spans="1:61" ht="15.75" customHeight="1" x14ac:dyDescent="0.25">
      <c r="A403" s="59">
        <v>1</v>
      </c>
      <c r="B403" s="60">
        <v>447</v>
      </c>
      <c r="C403" s="60">
        <v>17</v>
      </c>
      <c r="D403" s="61" t="s">
        <v>85</v>
      </c>
      <c r="E403" s="61" t="s">
        <v>480</v>
      </c>
      <c r="F403" s="62">
        <v>1975</v>
      </c>
      <c r="G403" s="63">
        <v>10</v>
      </c>
      <c r="H403" s="63">
        <v>445016.23</v>
      </c>
      <c r="I403" s="64">
        <v>0</v>
      </c>
      <c r="J403" s="65">
        <v>489517.86</v>
      </c>
      <c r="K403" s="63">
        <v>483302.26</v>
      </c>
      <c r="L403" s="64">
        <v>0</v>
      </c>
      <c r="M403" s="65">
        <v>531632.48</v>
      </c>
      <c r="N403" s="63">
        <v>477192.11</v>
      </c>
      <c r="O403" s="64">
        <v>0</v>
      </c>
      <c r="P403" s="65">
        <v>524911.31999999995</v>
      </c>
      <c r="Q403" s="63">
        <v>485155.39</v>
      </c>
      <c r="R403" s="64">
        <v>0</v>
      </c>
      <c r="S403" s="65">
        <v>533670.93000000005</v>
      </c>
      <c r="T403" s="63">
        <v>554413.82999999996</v>
      </c>
      <c r="U403" s="64">
        <v>0</v>
      </c>
      <c r="V403" s="66">
        <v>609855.21</v>
      </c>
      <c r="W403" s="63">
        <v>559673.43999999994</v>
      </c>
      <c r="X403" s="64">
        <v>0</v>
      </c>
      <c r="Y403" s="66">
        <v>615640.78</v>
      </c>
      <c r="Z403" s="63">
        <v>659495.14</v>
      </c>
      <c r="AA403" s="67">
        <v>60496.959999999999</v>
      </c>
      <c r="AB403" s="64">
        <v>0</v>
      </c>
      <c r="AC403" s="66">
        <v>1119439.51</v>
      </c>
      <c r="AD403" s="63">
        <v>648782.18000000005</v>
      </c>
      <c r="AE403" s="67">
        <v>54887.46</v>
      </c>
      <c r="AF403" s="64">
        <v>0</v>
      </c>
      <c r="AG403" s="66">
        <v>1112073.76</v>
      </c>
      <c r="AH403" s="63">
        <v>633985.19999999995</v>
      </c>
      <c r="AI403" s="67">
        <v>73482.22</v>
      </c>
      <c r="AJ403" s="63">
        <v>0</v>
      </c>
      <c r="AK403" s="66">
        <v>1116075.48</v>
      </c>
      <c r="AL403" s="63">
        <v>864921.96</v>
      </c>
      <c r="AM403" s="67">
        <v>85345.07</v>
      </c>
      <c r="AN403" s="63">
        <v>0</v>
      </c>
      <c r="AO403" s="66">
        <v>1353114.91</v>
      </c>
      <c r="AP403" s="63">
        <v>1061880.76</v>
      </c>
      <c r="AQ403" s="67">
        <v>77003</v>
      </c>
      <c r="AR403" s="63">
        <v>0</v>
      </c>
      <c r="AS403" s="66">
        <f t="shared" si="111"/>
        <v>1585724.0080000001</v>
      </c>
      <c r="AT403" s="68"/>
      <c r="AU403" s="69"/>
      <c r="AV403" s="63">
        <v>2103</v>
      </c>
      <c r="AW403" s="63">
        <v>2095</v>
      </c>
      <c r="AX403" s="63">
        <v>2281</v>
      </c>
      <c r="AY403" s="63">
        <v>2263</v>
      </c>
      <c r="AZ403" s="63">
        <v>2294</v>
      </c>
      <c r="BA403" s="63">
        <v>2294</v>
      </c>
      <c r="BB403" s="63"/>
      <c r="BC403" s="63"/>
      <c r="BD403" s="70">
        <f t="shared" si="114"/>
        <v>1257285.53</v>
      </c>
      <c r="BE403" s="71">
        <f t="shared" si="112"/>
        <v>636.6</v>
      </c>
      <c r="BF403" s="72">
        <f t="shared" si="117"/>
        <v>520.02</v>
      </c>
      <c r="BG403" s="65">
        <f t="shared" si="113"/>
        <v>0</v>
      </c>
      <c r="BH403" s="73">
        <f t="shared" si="115"/>
        <v>0</v>
      </c>
      <c r="BI403" s="74">
        <f t="shared" si="116"/>
        <v>0</v>
      </c>
    </row>
    <row r="404" spans="1:61" ht="15.75" customHeight="1" x14ac:dyDescent="0.25">
      <c r="A404" s="59">
        <v>1</v>
      </c>
      <c r="B404" s="60">
        <v>449</v>
      </c>
      <c r="C404" s="60">
        <v>10</v>
      </c>
      <c r="D404" s="61" t="s">
        <v>85</v>
      </c>
      <c r="E404" s="61" t="s">
        <v>481</v>
      </c>
      <c r="F404" s="62">
        <v>3303</v>
      </c>
      <c r="G404" s="63">
        <v>10</v>
      </c>
      <c r="H404" s="63">
        <v>324742.2</v>
      </c>
      <c r="I404" s="64">
        <v>26545.58</v>
      </c>
      <c r="J404" s="65">
        <v>328016.28000000003</v>
      </c>
      <c r="K404" s="63">
        <v>228967.55</v>
      </c>
      <c r="L404" s="64">
        <v>18716.64</v>
      </c>
      <c r="M404" s="65">
        <v>231276</v>
      </c>
      <c r="N404" s="63">
        <v>133264.60999999999</v>
      </c>
      <c r="O404" s="64">
        <v>10893.56</v>
      </c>
      <c r="P404" s="65">
        <v>134608.16</v>
      </c>
      <c r="Q404" s="63">
        <v>314646.89</v>
      </c>
      <c r="R404" s="64">
        <v>26115.4</v>
      </c>
      <c r="S404" s="65">
        <v>317384.64</v>
      </c>
      <c r="T404" s="63">
        <v>235255.07</v>
      </c>
      <c r="U404" s="64">
        <v>20371.560000000001</v>
      </c>
      <c r="V404" s="66">
        <v>236371.86</v>
      </c>
      <c r="W404" s="63">
        <v>370819.36</v>
      </c>
      <c r="X404" s="64">
        <v>30618.26</v>
      </c>
      <c r="Y404" s="66">
        <v>374221.21</v>
      </c>
      <c r="Z404" s="63">
        <v>413661.29</v>
      </c>
      <c r="AA404" s="67">
        <v>878.86</v>
      </c>
      <c r="AB404" s="64">
        <v>34155.67</v>
      </c>
      <c r="AC404" s="66">
        <v>417456.19</v>
      </c>
      <c r="AD404" s="63">
        <v>314915.14</v>
      </c>
      <c r="AE404" s="67">
        <v>674.9</v>
      </c>
      <c r="AF404" s="64">
        <v>24064.77</v>
      </c>
      <c r="AG404" s="66">
        <v>319935.40999999997</v>
      </c>
      <c r="AH404" s="63">
        <v>368590.06</v>
      </c>
      <c r="AI404" s="67">
        <v>0</v>
      </c>
      <c r="AJ404" s="63">
        <v>31882.27</v>
      </c>
      <c r="AK404" s="66">
        <v>370378.56</v>
      </c>
      <c r="AL404" s="63">
        <v>374978.06</v>
      </c>
      <c r="AM404" s="67">
        <v>0</v>
      </c>
      <c r="AN404" s="63">
        <v>30452.37</v>
      </c>
      <c r="AO404" s="66">
        <v>378978.25</v>
      </c>
      <c r="AP404" s="63">
        <v>523115.13</v>
      </c>
      <c r="AQ404" s="67">
        <v>0</v>
      </c>
      <c r="AR404" s="63">
        <v>43300.883074999998</v>
      </c>
      <c r="AS404" s="66">
        <f t="shared" si="111"/>
        <v>527795.67161750002</v>
      </c>
      <c r="AT404" s="68"/>
      <c r="AU404" s="69"/>
      <c r="AV404" s="63">
        <v>0</v>
      </c>
      <c r="AW404" s="63">
        <v>0</v>
      </c>
      <c r="AX404" s="63">
        <v>0</v>
      </c>
      <c r="AY404" s="63">
        <v>0</v>
      </c>
      <c r="AZ404" s="63">
        <v>0</v>
      </c>
      <c r="BA404" s="63">
        <v>0</v>
      </c>
      <c r="BB404" s="63"/>
      <c r="BC404" s="63"/>
      <c r="BD404" s="70">
        <f t="shared" si="114"/>
        <v>402908.82</v>
      </c>
      <c r="BE404" s="71">
        <f t="shared" si="112"/>
        <v>121.98</v>
      </c>
      <c r="BF404" s="72">
        <f t="shared" si="117"/>
        <v>520.02</v>
      </c>
      <c r="BG404" s="65">
        <f t="shared" si="113"/>
        <v>1314726.1199999999</v>
      </c>
      <c r="BH404" s="73">
        <f t="shared" si="115"/>
        <v>3.3022300676874184E-3</v>
      </c>
      <c r="BI404" s="74">
        <f t="shared" si="116"/>
        <v>3.3022300676874201E-3</v>
      </c>
    </row>
    <row r="405" spans="1:61" ht="15.75" customHeight="1" x14ac:dyDescent="0.25">
      <c r="A405" s="59">
        <v>1</v>
      </c>
      <c r="B405" s="60">
        <v>450</v>
      </c>
      <c r="C405" s="60">
        <v>7</v>
      </c>
      <c r="D405" s="61" t="s">
        <v>85</v>
      </c>
      <c r="E405" s="61" t="s">
        <v>482</v>
      </c>
      <c r="F405" s="62">
        <v>1688</v>
      </c>
      <c r="G405" s="63">
        <v>10</v>
      </c>
      <c r="H405" s="63">
        <v>162212.97</v>
      </c>
      <c r="I405" s="64">
        <v>0</v>
      </c>
      <c r="J405" s="65">
        <v>178434.27</v>
      </c>
      <c r="K405" s="63">
        <v>161330.1</v>
      </c>
      <c r="L405" s="64">
        <v>0</v>
      </c>
      <c r="M405" s="65">
        <v>177463.11</v>
      </c>
      <c r="N405" s="63">
        <v>136243</v>
      </c>
      <c r="O405" s="64">
        <v>11201.66</v>
      </c>
      <c r="P405" s="65">
        <v>137545.48000000001</v>
      </c>
      <c r="Q405" s="63">
        <v>167673.45000000001</v>
      </c>
      <c r="R405" s="64">
        <v>15260.67</v>
      </c>
      <c r="S405" s="65">
        <v>167654.04999999999</v>
      </c>
      <c r="T405" s="63">
        <v>102655.28</v>
      </c>
      <c r="U405" s="64">
        <v>9457.8700000000008</v>
      </c>
      <c r="V405" s="66">
        <v>102517.15</v>
      </c>
      <c r="W405" s="63">
        <v>278731.05</v>
      </c>
      <c r="X405" s="64">
        <v>21031.19</v>
      </c>
      <c r="Y405" s="66">
        <v>283469.84999999998</v>
      </c>
      <c r="Z405" s="63">
        <v>281587.93</v>
      </c>
      <c r="AA405" s="67">
        <v>1098.44</v>
      </c>
      <c r="AB405" s="64">
        <v>10232.23</v>
      </c>
      <c r="AC405" s="66">
        <v>299034.93</v>
      </c>
      <c r="AD405" s="63">
        <v>266374.19</v>
      </c>
      <c r="AE405" s="67">
        <v>245.27</v>
      </c>
      <c r="AF405" s="64">
        <v>0</v>
      </c>
      <c r="AG405" s="66">
        <v>294493.75</v>
      </c>
      <c r="AH405" s="63">
        <v>252408.6</v>
      </c>
      <c r="AI405" s="67">
        <v>159.66999999999999</v>
      </c>
      <c r="AJ405" s="63">
        <v>0</v>
      </c>
      <c r="AK405" s="66">
        <v>279225.76</v>
      </c>
      <c r="AL405" s="63">
        <v>265060.53000000003</v>
      </c>
      <c r="AM405" s="67">
        <v>119.45</v>
      </c>
      <c r="AN405" s="63">
        <v>0</v>
      </c>
      <c r="AO405" s="66">
        <v>293187.12</v>
      </c>
      <c r="AP405" s="63">
        <v>394859.13</v>
      </c>
      <c r="AQ405" s="67">
        <v>309.2</v>
      </c>
      <c r="AR405" s="63">
        <v>0</v>
      </c>
      <c r="AS405" s="66">
        <f t="shared" si="111"/>
        <v>435756.82700000005</v>
      </c>
      <c r="AT405" s="68"/>
      <c r="AU405" s="69"/>
      <c r="AV405" s="63">
        <v>8</v>
      </c>
      <c r="AW405" s="63">
        <v>8</v>
      </c>
      <c r="AX405" s="63">
        <v>8</v>
      </c>
      <c r="AY405" s="63">
        <v>8</v>
      </c>
      <c r="AZ405" s="63">
        <v>8</v>
      </c>
      <c r="BA405" s="63">
        <v>8</v>
      </c>
      <c r="BB405" s="63"/>
      <c r="BC405" s="63"/>
      <c r="BD405" s="70">
        <f t="shared" si="114"/>
        <v>320339.68</v>
      </c>
      <c r="BE405" s="71">
        <f t="shared" si="112"/>
        <v>189.77</v>
      </c>
      <c r="BF405" s="72">
        <f t="shared" si="117"/>
        <v>520.02</v>
      </c>
      <c r="BG405" s="65">
        <f t="shared" si="113"/>
        <v>557462</v>
      </c>
      <c r="BH405" s="73">
        <f t="shared" si="115"/>
        <v>1.4001910740110372E-3</v>
      </c>
      <c r="BI405" s="74">
        <f t="shared" si="116"/>
        <v>1.40019107401104E-3</v>
      </c>
    </row>
    <row r="406" spans="1:61" ht="15.75" customHeight="1" x14ac:dyDescent="0.25">
      <c r="A406" s="59">
        <v>1</v>
      </c>
      <c r="B406" s="60">
        <v>452</v>
      </c>
      <c r="C406" s="60">
        <v>20</v>
      </c>
      <c r="D406" s="61" t="s">
        <v>85</v>
      </c>
      <c r="E406" s="61" t="s">
        <v>483</v>
      </c>
      <c r="F406" s="62">
        <v>2357</v>
      </c>
      <c r="G406" s="63">
        <v>10</v>
      </c>
      <c r="H406" s="63">
        <v>294026.2</v>
      </c>
      <c r="I406" s="64">
        <v>0</v>
      </c>
      <c r="J406" s="65">
        <v>323428.82</v>
      </c>
      <c r="K406" s="63">
        <v>340889.99</v>
      </c>
      <c r="L406" s="64">
        <v>0</v>
      </c>
      <c r="M406" s="65">
        <v>374978.99</v>
      </c>
      <c r="N406" s="63">
        <v>240852.21</v>
      </c>
      <c r="O406" s="64">
        <v>0</v>
      </c>
      <c r="P406" s="65">
        <v>264937.43</v>
      </c>
      <c r="Q406" s="63">
        <v>294940.90000000002</v>
      </c>
      <c r="R406" s="64">
        <v>0</v>
      </c>
      <c r="S406" s="65">
        <v>324434.99</v>
      </c>
      <c r="T406" s="63">
        <v>296073.03000000003</v>
      </c>
      <c r="U406" s="64">
        <v>0</v>
      </c>
      <c r="V406" s="66">
        <v>325680.34000000003</v>
      </c>
      <c r="W406" s="63">
        <v>402947.31</v>
      </c>
      <c r="X406" s="64">
        <v>0</v>
      </c>
      <c r="Y406" s="66">
        <v>443242.04</v>
      </c>
      <c r="Z406" s="63">
        <v>419914.4</v>
      </c>
      <c r="AA406" s="67">
        <v>696.63</v>
      </c>
      <c r="AB406" s="64">
        <v>0</v>
      </c>
      <c r="AC406" s="66">
        <v>468366.3</v>
      </c>
      <c r="AD406" s="63">
        <v>420546.84</v>
      </c>
      <c r="AE406" s="67">
        <v>549.02</v>
      </c>
      <c r="AF406" s="64">
        <v>0</v>
      </c>
      <c r="AG406" s="66">
        <v>472071.26</v>
      </c>
      <c r="AH406" s="63">
        <v>515477.09</v>
      </c>
      <c r="AI406" s="67">
        <v>817.83</v>
      </c>
      <c r="AJ406" s="63">
        <v>0</v>
      </c>
      <c r="AK406" s="66">
        <v>580797.68999999994</v>
      </c>
      <c r="AL406" s="63">
        <v>444744.27</v>
      </c>
      <c r="AM406" s="67">
        <v>2339.08</v>
      </c>
      <c r="AN406" s="63">
        <v>0</v>
      </c>
      <c r="AO406" s="66">
        <v>509201.94</v>
      </c>
      <c r="AP406" s="63">
        <v>811779.56</v>
      </c>
      <c r="AQ406" s="67">
        <v>1922.3</v>
      </c>
      <c r="AR406" s="63">
        <v>0</v>
      </c>
      <c r="AS406" s="66">
        <f t="shared" si="111"/>
        <v>919311.42600000009</v>
      </c>
      <c r="AT406" s="68"/>
      <c r="AU406" s="69"/>
      <c r="AV406" s="63">
        <v>33</v>
      </c>
      <c r="AW406" s="63">
        <v>46</v>
      </c>
      <c r="AX406" s="63">
        <v>67</v>
      </c>
      <c r="AY406" s="63">
        <v>103</v>
      </c>
      <c r="AZ406" s="63">
        <v>130</v>
      </c>
      <c r="BA406" s="63">
        <v>130</v>
      </c>
      <c r="BB406" s="63"/>
      <c r="BC406" s="63"/>
      <c r="BD406" s="70">
        <f t="shared" si="114"/>
        <v>589949.72</v>
      </c>
      <c r="BE406" s="71">
        <f t="shared" si="112"/>
        <v>250.3</v>
      </c>
      <c r="BF406" s="72">
        <f t="shared" si="117"/>
        <v>520.02</v>
      </c>
      <c r="BG406" s="65">
        <f t="shared" si="113"/>
        <v>635730.03999999992</v>
      </c>
      <c r="BH406" s="73">
        <f t="shared" si="115"/>
        <v>1.5967788432012936E-3</v>
      </c>
      <c r="BI406" s="74">
        <f t="shared" si="116"/>
        <v>1.5967788432012899E-3</v>
      </c>
    </row>
    <row r="407" spans="1:61" ht="15.75" customHeight="1" x14ac:dyDescent="0.25">
      <c r="A407" s="59">
        <v>1</v>
      </c>
      <c r="B407" s="60">
        <v>453</v>
      </c>
      <c r="C407" s="60">
        <v>18</v>
      </c>
      <c r="D407" s="61" t="s">
        <v>85</v>
      </c>
      <c r="E407" s="61" t="s">
        <v>484</v>
      </c>
      <c r="F407" s="62">
        <v>1729</v>
      </c>
      <c r="G407" s="63">
        <v>10</v>
      </c>
      <c r="H407" s="63">
        <v>498235.49</v>
      </c>
      <c r="I407" s="64">
        <v>23488.23</v>
      </c>
      <c r="J407" s="65">
        <v>522221.99</v>
      </c>
      <c r="K407" s="63">
        <v>564315.22</v>
      </c>
      <c r="L407" s="64">
        <v>26603.41</v>
      </c>
      <c r="M407" s="65">
        <v>591482.99</v>
      </c>
      <c r="N407" s="63">
        <v>518329.03</v>
      </c>
      <c r="O407" s="64">
        <v>24435.56</v>
      </c>
      <c r="P407" s="65">
        <v>543282.81999999995</v>
      </c>
      <c r="Q407" s="63">
        <v>567110.69999999995</v>
      </c>
      <c r="R407" s="64">
        <v>26869.78</v>
      </c>
      <c r="S407" s="65">
        <v>594265.02</v>
      </c>
      <c r="T407" s="63">
        <v>565949.61</v>
      </c>
      <c r="U407" s="64">
        <v>26853.25</v>
      </c>
      <c r="V407" s="66">
        <v>593006</v>
      </c>
      <c r="W407" s="63">
        <v>676768.96</v>
      </c>
      <c r="X407" s="64">
        <v>32227.3</v>
      </c>
      <c r="Y407" s="66">
        <v>708995.83</v>
      </c>
      <c r="Z407" s="63">
        <v>707679.62</v>
      </c>
      <c r="AA407" s="67">
        <v>21176.6</v>
      </c>
      <c r="AB407" s="64">
        <v>33699.24</v>
      </c>
      <c r="AC407" s="66">
        <v>871160.02</v>
      </c>
      <c r="AD407" s="63">
        <v>577933.82999999996</v>
      </c>
      <c r="AE407" s="67">
        <v>18120.03</v>
      </c>
      <c r="AF407" s="64">
        <v>27520.83</v>
      </c>
      <c r="AG407" s="66">
        <v>735970.2</v>
      </c>
      <c r="AH407" s="63">
        <v>684344.25</v>
      </c>
      <c r="AI407" s="67">
        <v>27410.38</v>
      </c>
      <c r="AJ407" s="63">
        <v>32587.84</v>
      </c>
      <c r="AK407" s="66">
        <v>870953.43</v>
      </c>
      <c r="AL407" s="63">
        <v>798533.76</v>
      </c>
      <c r="AM407" s="67">
        <v>31731.87</v>
      </c>
      <c r="AN407" s="63">
        <v>38272.959999999999</v>
      </c>
      <c r="AO407" s="66">
        <v>999132.17</v>
      </c>
      <c r="AP407" s="63">
        <v>992889.42</v>
      </c>
      <c r="AQ407" s="67">
        <v>33621.339999999997</v>
      </c>
      <c r="AR407" s="63">
        <v>47088.274375000001</v>
      </c>
      <c r="AS407" s="66">
        <f t="shared" si="111"/>
        <v>1204866.7461875002</v>
      </c>
      <c r="AT407" s="68"/>
      <c r="AU407" s="69"/>
      <c r="AV407" s="63">
        <v>699</v>
      </c>
      <c r="AW407" s="63">
        <v>687</v>
      </c>
      <c r="AX407" s="63">
        <v>841</v>
      </c>
      <c r="AY407" s="63">
        <v>903</v>
      </c>
      <c r="AZ407" s="63">
        <v>920</v>
      </c>
      <c r="BA407" s="63">
        <v>920</v>
      </c>
      <c r="BB407" s="63"/>
      <c r="BC407" s="63"/>
      <c r="BD407" s="70">
        <f t="shared" si="114"/>
        <v>936416.51</v>
      </c>
      <c r="BE407" s="71">
        <f t="shared" si="112"/>
        <v>541.59</v>
      </c>
      <c r="BF407" s="72">
        <f t="shared" si="117"/>
        <v>520.02</v>
      </c>
      <c r="BG407" s="65">
        <f t="shared" si="113"/>
        <v>0</v>
      </c>
      <c r="BH407" s="73">
        <f t="shared" si="115"/>
        <v>0</v>
      </c>
      <c r="BI407" s="74">
        <f t="shared" si="116"/>
        <v>0</v>
      </c>
    </row>
    <row r="408" spans="1:61" ht="15.75" customHeight="1" x14ac:dyDescent="0.25">
      <c r="A408" s="59">
        <v>1</v>
      </c>
      <c r="B408" s="60">
        <v>454</v>
      </c>
      <c r="C408" s="60">
        <v>15</v>
      </c>
      <c r="D408" s="61" t="s">
        <v>85</v>
      </c>
      <c r="E408" s="61" t="s">
        <v>485</v>
      </c>
      <c r="F408" s="62">
        <v>2908</v>
      </c>
      <c r="G408" s="63">
        <v>10</v>
      </c>
      <c r="H408" s="63">
        <v>728881.08</v>
      </c>
      <c r="I408" s="64">
        <v>59581.3</v>
      </c>
      <c r="J408" s="65">
        <v>736229.77</v>
      </c>
      <c r="K408" s="63">
        <v>804404.9</v>
      </c>
      <c r="L408" s="64">
        <v>65754.86</v>
      </c>
      <c r="M408" s="65">
        <v>812515.04</v>
      </c>
      <c r="N408" s="63">
        <v>729592.04</v>
      </c>
      <c r="O408" s="64">
        <v>59639.28</v>
      </c>
      <c r="P408" s="65">
        <v>736948.04</v>
      </c>
      <c r="Q408" s="63">
        <v>697786.06</v>
      </c>
      <c r="R408" s="64">
        <v>58232.08</v>
      </c>
      <c r="S408" s="65">
        <v>703509.38</v>
      </c>
      <c r="T408" s="63">
        <v>781595.78</v>
      </c>
      <c r="U408" s="64">
        <v>64967.38</v>
      </c>
      <c r="V408" s="66">
        <v>788291.24</v>
      </c>
      <c r="W408" s="63">
        <v>919177.7</v>
      </c>
      <c r="X408" s="64">
        <v>75895.67</v>
      </c>
      <c r="Y408" s="66">
        <v>927610.24</v>
      </c>
      <c r="Z408" s="63">
        <v>840654.91</v>
      </c>
      <c r="AA408" s="67">
        <v>131488.88</v>
      </c>
      <c r="AB408" s="64">
        <v>69412.12</v>
      </c>
      <c r="AC408" s="66">
        <v>1640579.8</v>
      </c>
      <c r="AD408" s="63">
        <v>815635.6</v>
      </c>
      <c r="AE408" s="67">
        <v>122020.86</v>
      </c>
      <c r="AF408" s="64">
        <v>66721.17</v>
      </c>
      <c r="AG408" s="66">
        <v>1630813.27</v>
      </c>
      <c r="AH408" s="63">
        <v>854958.75</v>
      </c>
      <c r="AI408" s="67">
        <v>177218.51</v>
      </c>
      <c r="AJ408" s="63">
        <v>70625.47</v>
      </c>
      <c r="AK408" s="66">
        <v>1675630.34</v>
      </c>
      <c r="AL408" s="63">
        <v>1145443.07</v>
      </c>
      <c r="AM408" s="67">
        <v>210825.86</v>
      </c>
      <c r="AN408" s="63">
        <v>94582.71</v>
      </c>
      <c r="AO408" s="66">
        <v>1930528.09</v>
      </c>
      <c r="AP408" s="63">
        <v>1407404.89</v>
      </c>
      <c r="AQ408" s="67">
        <v>208749.26</v>
      </c>
      <c r="AR408" s="63">
        <v>116208.16695499999</v>
      </c>
      <c r="AS408" s="66">
        <f t="shared" si="111"/>
        <v>2236359.9093495002</v>
      </c>
      <c r="AT408" s="68"/>
      <c r="AU408" s="69"/>
      <c r="AV408" s="63">
        <v>4278</v>
      </c>
      <c r="AW408" s="63">
        <v>4298</v>
      </c>
      <c r="AX408" s="63">
        <v>4602</v>
      </c>
      <c r="AY408" s="63">
        <v>4596</v>
      </c>
      <c r="AZ408" s="63">
        <v>4775</v>
      </c>
      <c r="BA408" s="63">
        <v>4773</v>
      </c>
      <c r="BB408" s="63"/>
      <c r="BC408" s="63"/>
      <c r="BD408" s="70">
        <f t="shared" si="114"/>
        <v>1822782.28</v>
      </c>
      <c r="BE408" s="71">
        <f t="shared" si="112"/>
        <v>626.82000000000005</v>
      </c>
      <c r="BF408" s="72">
        <f t="shared" si="117"/>
        <v>520.02</v>
      </c>
      <c r="BG408" s="65">
        <f t="shared" si="113"/>
        <v>0</v>
      </c>
      <c r="BH408" s="73">
        <f t="shared" si="115"/>
        <v>0</v>
      </c>
      <c r="BI408" s="74">
        <f t="shared" si="116"/>
        <v>0</v>
      </c>
    </row>
    <row r="409" spans="1:61" ht="15.75" customHeight="1" x14ac:dyDescent="0.25">
      <c r="A409" s="59">
        <v>1</v>
      </c>
      <c r="B409" s="60">
        <v>455</v>
      </c>
      <c r="C409" s="60">
        <v>9</v>
      </c>
      <c r="D409" s="61" t="s">
        <v>85</v>
      </c>
      <c r="E409" s="61" t="s">
        <v>486</v>
      </c>
      <c r="F409" s="62">
        <v>3649</v>
      </c>
      <c r="G409" s="63">
        <v>10</v>
      </c>
      <c r="H409" s="63">
        <v>516360.15</v>
      </c>
      <c r="I409" s="64">
        <v>48863.86</v>
      </c>
      <c r="J409" s="65">
        <v>514245.91</v>
      </c>
      <c r="K409" s="63">
        <v>602056.32999999996</v>
      </c>
      <c r="L409" s="64">
        <v>56842.93</v>
      </c>
      <c r="M409" s="65">
        <v>599734.74</v>
      </c>
      <c r="N409" s="63">
        <v>860944.68</v>
      </c>
      <c r="O409" s="64">
        <v>40587.440000000002</v>
      </c>
      <c r="P409" s="65">
        <v>902392.96</v>
      </c>
      <c r="Q409" s="63">
        <v>906165.71</v>
      </c>
      <c r="R409" s="64">
        <v>42910.879999999997</v>
      </c>
      <c r="S409" s="65">
        <v>949580.31</v>
      </c>
      <c r="T409" s="63">
        <v>992297.39</v>
      </c>
      <c r="U409" s="64">
        <v>46996.12</v>
      </c>
      <c r="V409" s="66">
        <v>1039831.4</v>
      </c>
      <c r="W409" s="63">
        <v>1080978.6000000001</v>
      </c>
      <c r="X409" s="64">
        <v>77668.34</v>
      </c>
      <c r="Y409" s="66">
        <v>1103641.28</v>
      </c>
      <c r="Z409" s="63">
        <v>1500757.01</v>
      </c>
      <c r="AA409" s="67">
        <v>82295.460000000006</v>
      </c>
      <c r="AB409" s="64">
        <v>111167.24</v>
      </c>
      <c r="AC409" s="66">
        <v>1973241.74</v>
      </c>
      <c r="AD409" s="63">
        <v>1055436.96</v>
      </c>
      <c r="AE409" s="67">
        <v>58272.1</v>
      </c>
      <c r="AF409" s="64">
        <v>78217.509999999995</v>
      </c>
      <c r="AG409" s="66">
        <v>1496348.75</v>
      </c>
      <c r="AH409" s="63">
        <v>923318.83</v>
      </c>
      <c r="AI409" s="67">
        <v>98751</v>
      </c>
      <c r="AJ409" s="63">
        <v>68374.679999999993</v>
      </c>
      <c r="AK409" s="66">
        <v>1419150.71</v>
      </c>
      <c r="AL409" s="63">
        <v>1224947.6399999999</v>
      </c>
      <c r="AM409" s="67">
        <v>89888.9</v>
      </c>
      <c r="AN409" s="63">
        <v>90737.37</v>
      </c>
      <c r="AO409" s="66">
        <v>1732368.89</v>
      </c>
      <c r="AP409" s="63">
        <v>1913056.61</v>
      </c>
      <c r="AQ409" s="67">
        <v>93891.88</v>
      </c>
      <c r="AR409" s="63">
        <v>141707.57045699999</v>
      </c>
      <c r="AS409" s="66">
        <f t="shared" si="111"/>
        <v>2451799.6354973004</v>
      </c>
      <c r="AT409" s="68"/>
      <c r="AU409" s="69"/>
      <c r="AV409" s="63">
        <v>2444</v>
      </c>
      <c r="AW409" s="63">
        <v>2217</v>
      </c>
      <c r="AX409" s="63">
        <v>2682</v>
      </c>
      <c r="AY409" s="63">
        <v>2665</v>
      </c>
      <c r="AZ409" s="63">
        <v>2770</v>
      </c>
      <c r="BA409" s="63">
        <v>2762</v>
      </c>
      <c r="BB409" s="63"/>
      <c r="BC409" s="63"/>
      <c r="BD409" s="70">
        <f t="shared" si="114"/>
        <v>1814581.95</v>
      </c>
      <c r="BE409" s="71">
        <f t="shared" si="112"/>
        <v>497.28</v>
      </c>
      <c r="BF409" s="72">
        <f t="shared" si="117"/>
        <v>520.02</v>
      </c>
      <c r="BG409" s="65">
        <f t="shared" si="113"/>
        <v>82978.260000000038</v>
      </c>
      <c r="BH409" s="73">
        <f t="shared" si="115"/>
        <v>2.0841854510077304E-4</v>
      </c>
      <c r="BI409" s="74">
        <f t="shared" si="116"/>
        <v>2.0841854510077299E-4</v>
      </c>
    </row>
    <row r="410" spans="1:61" ht="15.75" customHeight="1" x14ac:dyDescent="0.25">
      <c r="A410" s="59">
        <v>1</v>
      </c>
      <c r="B410" s="60">
        <v>456</v>
      </c>
      <c r="C410" s="60">
        <v>16</v>
      </c>
      <c r="D410" s="61" t="s">
        <v>85</v>
      </c>
      <c r="E410" s="61" t="s">
        <v>487</v>
      </c>
      <c r="F410" s="62">
        <v>1116</v>
      </c>
      <c r="G410" s="63">
        <v>10</v>
      </c>
      <c r="H410" s="63">
        <v>112634.58</v>
      </c>
      <c r="I410" s="64">
        <v>0</v>
      </c>
      <c r="J410" s="65">
        <v>123898.03</v>
      </c>
      <c r="K410" s="63">
        <v>69394.990000000005</v>
      </c>
      <c r="L410" s="64">
        <v>0</v>
      </c>
      <c r="M410" s="65">
        <v>76334.490000000005</v>
      </c>
      <c r="N410" s="63">
        <v>89788.19</v>
      </c>
      <c r="O410" s="64">
        <v>0</v>
      </c>
      <c r="P410" s="65">
        <v>98767.01</v>
      </c>
      <c r="Q410" s="63">
        <v>151254.29999999999</v>
      </c>
      <c r="R410" s="64">
        <v>0</v>
      </c>
      <c r="S410" s="65">
        <v>166379.73000000001</v>
      </c>
      <c r="T410" s="63">
        <v>101887.62</v>
      </c>
      <c r="U410" s="64">
        <v>0</v>
      </c>
      <c r="V410" s="66">
        <v>112076.38</v>
      </c>
      <c r="W410" s="63">
        <v>170347.65</v>
      </c>
      <c r="X410" s="64">
        <v>0</v>
      </c>
      <c r="Y410" s="66">
        <v>187382.42</v>
      </c>
      <c r="Z410" s="63">
        <v>157730.78</v>
      </c>
      <c r="AA410" s="67">
        <v>0</v>
      </c>
      <c r="AB410" s="64">
        <v>0</v>
      </c>
      <c r="AC410" s="66">
        <v>173503.86</v>
      </c>
      <c r="AD410" s="63">
        <v>184709.77</v>
      </c>
      <c r="AE410" s="67">
        <v>0</v>
      </c>
      <c r="AF410" s="64">
        <v>0</v>
      </c>
      <c r="AG410" s="66">
        <v>203180.75</v>
      </c>
      <c r="AH410" s="63">
        <v>135274.56</v>
      </c>
      <c r="AI410" s="67">
        <v>0</v>
      </c>
      <c r="AJ410" s="63">
        <v>0</v>
      </c>
      <c r="AK410" s="66">
        <v>148802.01999999999</v>
      </c>
      <c r="AL410" s="63">
        <v>238359</v>
      </c>
      <c r="AM410" s="67">
        <v>0</v>
      </c>
      <c r="AN410" s="63">
        <v>0</v>
      </c>
      <c r="AO410" s="66">
        <v>262194.89</v>
      </c>
      <c r="AP410" s="63">
        <v>266227.13</v>
      </c>
      <c r="AQ410" s="67">
        <v>0</v>
      </c>
      <c r="AR410" s="63">
        <v>0</v>
      </c>
      <c r="AS410" s="66">
        <f t="shared" si="111"/>
        <v>292849.84300000005</v>
      </c>
      <c r="AT410" s="68"/>
      <c r="AU410" s="69"/>
      <c r="AV410" s="63">
        <v>0</v>
      </c>
      <c r="AW410" s="63">
        <v>0</v>
      </c>
      <c r="AX410" s="63">
        <v>0</v>
      </c>
      <c r="AY410" s="63">
        <v>0</v>
      </c>
      <c r="AZ410" s="63">
        <v>0</v>
      </c>
      <c r="BA410" s="63">
        <v>0</v>
      </c>
      <c r="BB410" s="63"/>
      <c r="BC410" s="63"/>
      <c r="BD410" s="70">
        <f t="shared" si="114"/>
        <v>216106.27</v>
      </c>
      <c r="BE410" s="71">
        <f t="shared" si="112"/>
        <v>193.64</v>
      </c>
      <c r="BF410" s="72">
        <f t="shared" si="117"/>
        <v>520.02</v>
      </c>
      <c r="BG410" s="65">
        <f t="shared" si="113"/>
        <v>364240.08</v>
      </c>
      <c r="BH410" s="73">
        <f t="shared" si="115"/>
        <v>9.1487080520836594E-4</v>
      </c>
      <c r="BI410" s="74">
        <f t="shared" si="116"/>
        <v>9.1487080520836605E-4</v>
      </c>
    </row>
    <row r="411" spans="1:61" ht="15.75" customHeight="1" x14ac:dyDescent="0.25">
      <c r="A411" s="59">
        <v>1</v>
      </c>
      <c r="B411" s="60">
        <v>457</v>
      </c>
      <c r="C411" s="60">
        <v>3</v>
      </c>
      <c r="D411" s="61" t="s">
        <v>85</v>
      </c>
      <c r="E411" s="61" t="s">
        <v>488</v>
      </c>
      <c r="F411" s="62">
        <v>2222</v>
      </c>
      <c r="G411" s="63">
        <v>10</v>
      </c>
      <c r="H411" s="63">
        <v>196045.42</v>
      </c>
      <c r="I411" s="64">
        <v>0</v>
      </c>
      <c r="J411" s="65">
        <v>215649.96</v>
      </c>
      <c r="K411" s="63">
        <v>181446.16</v>
      </c>
      <c r="L411" s="64">
        <v>0</v>
      </c>
      <c r="M411" s="65">
        <v>199590.77</v>
      </c>
      <c r="N411" s="63">
        <v>304363.36</v>
      </c>
      <c r="O411" s="64">
        <v>0</v>
      </c>
      <c r="P411" s="65">
        <v>334799.7</v>
      </c>
      <c r="Q411" s="63">
        <v>347129.52</v>
      </c>
      <c r="R411" s="64">
        <v>0</v>
      </c>
      <c r="S411" s="65">
        <v>381842.47</v>
      </c>
      <c r="T411" s="63">
        <v>242084.99</v>
      </c>
      <c r="U411" s="64">
        <v>0</v>
      </c>
      <c r="V411" s="66">
        <v>266293.49</v>
      </c>
      <c r="W411" s="63">
        <v>291492.40999999997</v>
      </c>
      <c r="X411" s="64">
        <v>0</v>
      </c>
      <c r="Y411" s="66">
        <v>320641.65000000002</v>
      </c>
      <c r="Z411" s="63">
        <v>425913.39</v>
      </c>
      <c r="AA411" s="67">
        <v>2543.33</v>
      </c>
      <c r="AB411" s="64">
        <v>0</v>
      </c>
      <c r="AC411" s="66">
        <v>478189.64</v>
      </c>
      <c r="AD411" s="63">
        <v>409436.42</v>
      </c>
      <c r="AE411" s="67">
        <v>1710</v>
      </c>
      <c r="AF411" s="64">
        <v>0</v>
      </c>
      <c r="AG411" s="66">
        <v>462952.57</v>
      </c>
      <c r="AH411" s="63">
        <v>358894.32</v>
      </c>
      <c r="AI411" s="67">
        <v>2023.05</v>
      </c>
      <c r="AJ411" s="63">
        <v>0</v>
      </c>
      <c r="AK411" s="66">
        <v>404165.01</v>
      </c>
      <c r="AL411" s="63">
        <v>417132.96</v>
      </c>
      <c r="AM411" s="67">
        <v>1952.13</v>
      </c>
      <c r="AN411" s="63">
        <v>0</v>
      </c>
      <c r="AO411" s="66">
        <v>467867.53</v>
      </c>
      <c r="AP411" s="63">
        <v>654383.68999999994</v>
      </c>
      <c r="AQ411" s="67">
        <v>2369.54</v>
      </c>
      <c r="AR411" s="63">
        <v>0</v>
      </c>
      <c r="AS411" s="66">
        <f t="shared" si="111"/>
        <v>735391.56900000002</v>
      </c>
      <c r="AT411" s="68"/>
      <c r="AU411" s="69"/>
      <c r="AV411" s="63">
        <v>57</v>
      </c>
      <c r="AW411" s="63">
        <v>66</v>
      </c>
      <c r="AX411" s="63">
        <v>53</v>
      </c>
      <c r="AY411" s="63">
        <v>51</v>
      </c>
      <c r="AZ411" s="63">
        <v>83</v>
      </c>
      <c r="BA411" s="63">
        <v>88</v>
      </c>
      <c r="BB411" s="63"/>
      <c r="BC411" s="63"/>
      <c r="BD411" s="70">
        <f t="shared" si="114"/>
        <v>509713.26</v>
      </c>
      <c r="BE411" s="71">
        <f t="shared" si="112"/>
        <v>229.39</v>
      </c>
      <c r="BF411" s="72">
        <f t="shared" si="117"/>
        <v>520.02</v>
      </c>
      <c r="BG411" s="65">
        <f t="shared" si="113"/>
        <v>645779.86</v>
      </c>
      <c r="BH411" s="73">
        <f t="shared" si="115"/>
        <v>1.6220212243132216E-3</v>
      </c>
      <c r="BI411" s="74">
        <f t="shared" si="116"/>
        <v>1.6220212243132201E-3</v>
      </c>
    </row>
    <row r="412" spans="1:61" ht="15.75" customHeight="1" x14ac:dyDescent="0.25">
      <c r="A412" s="59">
        <v>1</v>
      </c>
      <c r="B412" s="60">
        <v>458</v>
      </c>
      <c r="C412" s="60">
        <v>16</v>
      </c>
      <c r="D412" s="61" t="s">
        <v>85</v>
      </c>
      <c r="E412" s="61" t="s">
        <v>489</v>
      </c>
      <c r="F412" s="62">
        <v>1657</v>
      </c>
      <c r="G412" s="63">
        <v>10</v>
      </c>
      <c r="H412" s="63">
        <v>107110.5</v>
      </c>
      <c r="I412" s="64">
        <v>12038.77</v>
      </c>
      <c r="J412" s="65">
        <v>104578.9</v>
      </c>
      <c r="K412" s="63">
        <v>88180.37</v>
      </c>
      <c r="L412" s="64">
        <v>11407.83</v>
      </c>
      <c r="M412" s="65">
        <v>84449.79</v>
      </c>
      <c r="N412" s="63">
        <v>107169.97</v>
      </c>
      <c r="O412" s="64">
        <v>5052.2700000000004</v>
      </c>
      <c r="P412" s="65">
        <v>112329.47</v>
      </c>
      <c r="Q412" s="63">
        <v>139852.37</v>
      </c>
      <c r="R412" s="64">
        <v>6705.2</v>
      </c>
      <c r="S412" s="65">
        <v>146461.89000000001</v>
      </c>
      <c r="T412" s="63">
        <v>155573.44</v>
      </c>
      <c r="U412" s="64">
        <v>7548.89</v>
      </c>
      <c r="V412" s="66">
        <v>162827.01</v>
      </c>
      <c r="W412" s="63">
        <v>163694.95000000001</v>
      </c>
      <c r="X412" s="64">
        <v>7795.02</v>
      </c>
      <c r="Y412" s="66">
        <v>171489.92000000001</v>
      </c>
      <c r="Z412" s="63">
        <v>244603.17</v>
      </c>
      <c r="AA412" s="67">
        <v>472.43</v>
      </c>
      <c r="AB412" s="64">
        <v>11647.79</v>
      </c>
      <c r="AC412" s="66">
        <v>256250.92</v>
      </c>
      <c r="AD412" s="63">
        <v>194035.3</v>
      </c>
      <c r="AE412" s="67">
        <v>67.48</v>
      </c>
      <c r="AF412" s="64">
        <v>9273.83</v>
      </c>
      <c r="AG412" s="66">
        <v>203237.61</v>
      </c>
      <c r="AH412" s="63">
        <v>229858.63</v>
      </c>
      <c r="AI412" s="67">
        <v>261.89</v>
      </c>
      <c r="AJ412" s="63">
        <v>10927.43</v>
      </c>
      <c r="AK412" s="66">
        <v>241412.2</v>
      </c>
      <c r="AL412" s="63">
        <v>275907.83</v>
      </c>
      <c r="AM412" s="67">
        <v>92.38</v>
      </c>
      <c r="AN412" s="63">
        <v>13348.57</v>
      </c>
      <c r="AO412" s="66">
        <v>289589.55</v>
      </c>
      <c r="AP412" s="63">
        <v>399835.88</v>
      </c>
      <c r="AQ412" s="67">
        <v>104.53</v>
      </c>
      <c r="AR412" s="63">
        <v>18829.711105999999</v>
      </c>
      <c r="AS412" s="66">
        <f t="shared" si="111"/>
        <v>420743.70678340003</v>
      </c>
      <c r="AT412" s="68"/>
      <c r="AU412" s="69"/>
      <c r="AV412" s="63">
        <v>0</v>
      </c>
      <c r="AW412" s="63">
        <v>0</v>
      </c>
      <c r="AX412" s="63">
        <v>4</v>
      </c>
      <c r="AY412" s="63">
        <v>4</v>
      </c>
      <c r="AZ412" s="63">
        <v>8</v>
      </c>
      <c r="BA412" s="63">
        <v>8</v>
      </c>
      <c r="BB412" s="63"/>
      <c r="BC412" s="63"/>
      <c r="BD412" s="70">
        <f t="shared" si="114"/>
        <v>282246.8</v>
      </c>
      <c r="BE412" s="71">
        <f t="shared" si="112"/>
        <v>170.34</v>
      </c>
      <c r="BF412" s="72">
        <f t="shared" si="117"/>
        <v>520.02</v>
      </c>
      <c r="BG412" s="65">
        <f t="shared" si="113"/>
        <v>579419.75999999989</v>
      </c>
      <c r="BH412" s="73">
        <f t="shared" si="115"/>
        <v>1.4553429221321225E-3</v>
      </c>
      <c r="BI412" s="74">
        <f t="shared" si="116"/>
        <v>1.4553429221321201E-3</v>
      </c>
    </row>
    <row r="413" spans="1:61" ht="15.75" customHeight="1" x14ac:dyDescent="0.25">
      <c r="A413" s="59">
        <v>1</v>
      </c>
      <c r="B413" s="60">
        <v>459</v>
      </c>
      <c r="C413" s="60">
        <v>16</v>
      </c>
      <c r="D413" s="61" t="s">
        <v>85</v>
      </c>
      <c r="E413" s="61" t="s">
        <v>490</v>
      </c>
      <c r="F413" s="62">
        <v>2067</v>
      </c>
      <c r="G413" s="63">
        <v>10</v>
      </c>
      <c r="H413" s="63">
        <v>189929.29</v>
      </c>
      <c r="I413" s="64">
        <v>0</v>
      </c>
      <c r="J413" s="65">
        <v>208922.22</v>
      </c>
      <c r="K413" s="63">
        <v>160138.35</v>
      </c>
      <c r="L413" s="64">
        <v>0</v>
      </c>
      <c r="M413" s="65">
        <v>176152.19</v>
      </c>
      <c r="N413" s="63">
        <v>174544.08</v>
      </c>
      <c r="O413" s="64">
        <v>0</v>
      </c>
      <c r="P413" s="65">
        <v>191998.49</v>
      </c>
      <c r="Q413" s="63">
        <v>289355.38</v>
      </c>
      <c r="R413" s="64">
        <v>0</v>
      </c>
      <c r="S413" s="65">
        <v>318290.92</v>
      </c>
      <c r="T413" s="63">
        <v>195298.19</v>
      </c>
      <c r="U413" s="64">
        <v>0</v>
      </c>
      <c r="V413" s="66">
        <v>214828.01</v>
      </c>
      <c r="W413" s="63">
        <v>283208.31</v>
      </c>
      <c r="X413" s="64">
        <v>0</v>
      </c>
      <c r="Y413" s="66">
        <v>311529.14</v>
      </c>
      <c r="Z413" s="63">
        <v>380371.18</v>
      </c>
      <c r="AA413" s="67">
        <v>159.27000000000001</v>
      </c>
      <c r="AB413" s="64">
        <v>0</v>
      </c>
      <c r="AC413" s="66">
        <v>418408.3</v>
      </c>
      <c r="AD413" s="63">
        <v>306290.56</v>
      </c>
      <c r="AE413" s="67">
        <v>0</v>
      </c>
      <c r="AF413" s="64">
        <v>0</v>
      </c>
      <c r="AG413" s="66">
        <v>336919.62</v>
      </c>
      <c r="AH413" s="63">
        <v>284909.19</v>
      </c>
      <c r="AI413" s="67">
        <v>0</v>
      </c>
      <c r="AJ413" s="63">
        <v>0</v>
      </c>
      <c r="AK413" s="66">
        <v>313400.11</v>
      </c>
      <c r="AL413" s="63">
        <v>414288.3</v>
      </c>
      <c r="AM413" s="67">
        <v>0</v>
      </c>
      <c r="AN413" s="63">
        <v>0</v>
      </c>
      <c r="AO413" s="66">
        <v>455717.13</v>
      </c>
      <c r="AP413" s="63">
        <v>608124.16000000003</v>
      </c>
      <c r="AQ413" s="67">
        <v>0</v>
      </c>
      <c r="AR413" s="63">
        <v>0</v>
      </c>
      <c r="AS413" s="66">
        <f t="shared" si="111"/>
        <v>668936.57600000012</v>
      </c>
      <c r="AT413" s="68"/>
      <c r="AU413" s="69"/>
      <c r="AV413" s="63">
        <v>0</v>
      </c>
      <c r="AW413" s="63">
        <v>0</v>
      </c>
      <c r="AX413" s="63">
        <v>0</v>
      </c>
      <c r="AY413" s="63">
        <v>0</v>
      </c>
      <c r="AZ413" s="63">
        <v>0</v>
      </c>
      <c r="BA413" s="63">
        <v>0</v>
      </c>
      <c r="BB413" s="63"/>
      <c r="BC413" s="63"/>
      <c r="BD413" s="70">
        <f t="shared" si="114"/>
        <v>438676.35</v>
      </c>
      <c r="BE413" s="71">
        <f t="shared" si="112"/>
        <v>212.23</v>
      </c>
      <c r="BF413" s="72">
        <f t="shared" si="117"/>
        <v>520.02</v>
      </c>
      <c r="BG413" s="65">
        <f t="shared" si="113"/>
        <v>636201.92999999993</v>
      </c>
      <c r="BH413" s="73">
        <f t="shared" si="115"/>
        <v>1.5979641009693838E-3</v>
      </c>
      <c r="BI413" s="74">
        <f t="shared" si="116"/>
        <v>1.5979641009693801E-3</v>
      </c>
    </row>
    <row r="414" spans="1:61" ht="15.75" customHeight="1" x14ac:dyDescent="0.25">
      <c r="A414" s="59">
        <v>1</v>
      </c>
      <c r="B414" s="60">
        <v>460</v>
      </c>
      <c r="C414" s="60">
        <v>17</v>
      </c>
      <c r="D414" s="61" t="s">
        <v>89</v>
      </c>
      <c r="E414" s="61" t="s">
        <v>491</v>
      </c>
      <c r="F414" s="62">
        <v>8182</v>
      </c>
      <c r="G414" s="63">
        <v>12</v>
      </c>
      <c r="H414" s="63">
        <v>847091.63</v>
      </c>
      <c r="I414" s="64">
        <v>0</v>
      </c>
      <c r="J414" s="65">
        <v>948742.62</v>
      </c>
      <c r="K414" s="63">
        <v>877213.6</v>
      </c>
      <c r="L414" s="64">
        <v>0</v>
      </c>
      <c r="M414" s="65">
        <v>982479.23</v>
      </c>
      <c r="N414" s="63">
        <v>629891.29</v>
      </c>
      <c r="O414" s="64">
        <v>0</v>
      </c>
      <c r="P414" s="65">
        <v>705478.25</v>
      </c>
      <c r="Q414" s="63">
        <v>778723.63</v>
      </c>
      <c r="R414" s="64">
        <v>0</v>
      </c>
      <c r="S414" s="65">
        <v>872170.47</v>
      </c>
      <c r="T414" s="63">
        <v>566216.82999999996</v>
      </c>
      <c r="U414" s="64">
        <v>0</v>
      </c>
      <c r="V414" s="66">
        <v>634162.84</v>
      </c>
      <c r="W414" s="63">
        <v>1001533.4</v>
      </c>
      <c r="X414" s="64">
        <v>0</v>
      </c>
      <c r="Y414" s="66">
        <v>1121717.4099999999</v>
      </c>
      <c r="Z414" s="63">
        <v>1170083.46</v>
      </c>
      <c r="AA414" s="67">
        <v>17854.259999999998</v>
      </c>
      <c r="AB414" s="64">
        <v>0</v>
      </c>
      <c r="AC414" s="66">
        <v>1345125.42</v>
      </c>
      <c r="AD414" s="63">
        <v>1180249.58</v>
      </c>
      <c r="AE414" s="67">
        <v>15090.59</v>
      </c>
      <c r="AF414" s="64">
        <v>0</v>
      </c>
      <c r="AG414" s="66">
        <v>1357822.98</v>
      </c>
      <c r="AH414" s="63">
        <v>1167581.44</v>
      </c>
      <c r="AI414" s="67">
        <v>6613.51</v>
      </c>
      <c r="AJ414" s="63">
        <v>0</v>
      </c>
      <c r="AK414" s="66">
        <v>1379216.98</v>
      </c>
      <c r="AL414" s="63">
        <v>1455512.72</v>
      </c>
      <c r="AM414" s="67">
        <v>9093.82</v>
      </c>
      <c r="AN414" s="63">
        <v>0</v>
      </c>
      <c r="AO414" s="66">
        <v>1698253.16</v>
      </c>
      <c r="AP414" s="63">
        <v>2293764.41</v>
      </c>
      <c r="AQ414" s="67">
        <v>6623.15</v>
      </c>
      <c r="AR414" s="63">
        <v>0</v>
      </c>
      <c r="AS414" s="66">
        <f t="shared" si="111"/>
        <v>2647664.4768000003</v>
      </c>
      <c r="AT414" s="68"/>
      <c r="AU414" s="69"/>
      <c r="AV414" s="63">
        <v>245</v>
      </c>
      <c r="AW414" s="63">
        <v>237</v>
      </c>
      <c r="AX414" s="63">
        <v>354</v>
      </c>
      <c r="AY414" s="63">
        <v>351</v>
      </c>
      <c r="AZ414" s="63">
        <v>386</v>
      </c>
      <c r="BA414" s="63">
        <v>386</v>
      </c>
      <c r="BB414" s="63"/>
      <c r="BC414" s="63"/>
      <c r="BD414" s="70">
        <f t="shared" si="114"/>
        <v>1685616.6</v>
      </c>
      <c r="BE414" s="71">
        <f t="shared" si="112"/>
        <v>206.02</v>
      </c>
      <c r="BF414" s="72">
        <f>+$BJ$601</f>
        <v>508.08</v>
      </c>
      <c r="BG414" s="65">
        <f t="shared" si="113"/>
        <v>2471454.9199999995</v>
      </c>
      <c r="BH414" s="73">
        <f t="shared" si="115"/>
        <v>6.2076143643955304E-3</v>
      </c>
      <c r="BI414" s="74">
        <f t="shared" si="116"/>
        <v>6.2076143643955304E-3</v>
      </c>
    </row>
    <row r="415" spans="1:61" ht="15.75" customHeight="1" x14ac:dyDescent="0.25">
      <c r="A415" s="59">
        <v>1</v>
      </c>
      <c r="B415" s="60">
        <v>461</v>
      </c>
      <c r="C415" s="60">
        <v>14</v>
      </c>
      <c r="D415" s="61" t="s">
        <v>85</v>
      </c>
      <c r="E415" s="61" t="s">
        <v>492</v>
      </c>
      <c r="F415" s="62">
        <v>1251</v>
      </c>
      <c r="G415" s="63">
        <v>10</v>
      </c>
      <c r="H415" s="63">
        <v>94105.8</v>
      </c>
      <c r="I415" s="64">
        <v>0</v>
      </c>
      <c r="J415" s="65">
        <v>103516.38</v>
      </c>
      <c r="K415" s="63">
        <v>88434.93</v>
      </c>
      <c r="L415" s="64">
        <v>0</v>
      </c>
      <c r="M415" s="65">
        <v>97278.43</v>
      </c>
      <c r="N415" s="63">
        <v>63820.27</v>
      </c>
      <c r="O415" s="64">
        <v>0</v>
      </c>
      <c r="P415" s="65">
        <v>70202.3</v>
      </c>
      <c r="Q415" s="63">
        <v>71633.84</v>
      </c>
      <c r="R415" s="64">
        <v>0</v>
      </c>
      <c r="S415" s="65">
        <v>78797.22</v>
      </c>
      <c r="T415" s="63">
        <v>31421.73</v>
      </c>
      <c r="U415" s="64">
        <v>0</v>
      </c>
      <c r="V415" s="66">
        <v>34563.910000000003</v>
      </c>
      <c r="W415" s="63">
        <v>86722.3</v>
      </c>
      <c r="X415" s="64">
        <v>0</v>
      </c>
      <c r="Y415" s="66">
        <v>95394.53</v>
      </c>
      <c r="Z415" s="63">
        <v>105020.68</v>
      </c>
      <c r="AA415" s="67">
        <v>0</v>
      </c>
      <c r="AB415" s="64">
        <v>0</v>
      </c>
      <c r="AC415" s="66">
        <v>115522.75</v>
      </c>
      <c r="AD415" s="63">
        <v>96118.32</v>
      </c>
      <c r="AE415" s="67">
        <v>0</v>
      </c>
      <c r="AF415" s="64">
        <v>0</v>
      </c>
      <c r="AG415" s="66">
        <v>105730.15</v>
      </c>
      <c r="AH415" s="63">
        <v>119844.05</v>
      </c>
      <c r="AI415" s="67">
        <v>0</v>
      </c>
      <c r="AJ415" s="63">
        <v>0</v>
      </c>
      <c r="AK415" s="66">
        <v>131828.45000000001</v>
      </c>
      <c r="AL415" s="63">
        <v>95919.73</v>
      </c>
      <c r="AM415" s="67">
        <v>0</v>
      </c>
      <c r="AN415" s="63">
        <v>0</v>
      </c>
      <c r="AO415" s="66">
        <v>105511.71</v>
      </c>
      <c r="AP415" s="63">
        <v>189867.11</v>
      </c>
      <c r="AQ415" s="67">
        <v>199.08</v>
      </c>
      <c r="AR415" s="63">
        <v>0</v>
      </c>
      <c r="AS415" s="66">
        <f t="shared" si="111"/>
        <v>209510.78500000003</v>
      </c>
      <c r="AT415" s="68"/>
      <c r="AU415" s="69"/>
      <c r="AV415" s="63">
        <v>0</v>
      </c>
      <c r="AW415" s="63">
        <v>0</v>
      </c>
      <c r="AX415" s="63">
        <v>0</v>
      </c>
      <c r="AY415" s="63">
        <v>0</v>
      </c>
      <c r="AZ415" s="63">
        <v>4</v>
      </c>
      <c r="BA415" s="63">
        <v>4</v>
      </c>
      <c r="BB415" s="63"/>
      <c r="BC415" s="63"/>
      <c r="BD415" s="70">
        <f t="shared" si="114"/>
        <v>133620.76999999999</v>
      </c>
      <c r="BE415" s="71">
        <f t="shared" si="112"/>
        <v>106.81</v>
      </c>
      <c r="BF415" s="72">
        <f t="shared" ref="BF415:BF416" si="118">+$BJ$600</f>
        <v>520.02</v>
      </c>
      <c r="BG415" s="65">
        <f t="shared" si="113"/>
        <v>516925.70999999996</v>
      </c>
      <c r="BH415" s="73">
        <f t="shared" si="115"/>
        <v>1.2983750732226014E-3</v>
      </c>
      <c r="BI415" s="74">
        <f t="shared" si="116"/>
        <v>1.2983750732225999E-3</v>
      </c>
    </row>
    <row r="416" spans="1:61" ht="15.75" customHeight="1" x14ac:dyDescent="0.25">
      <c r="A416" s="59">
        <v>1</v>
      </c>
      <c r="B416" s="60">
        <v>462</v>
      </c>
      <c r="C416" s="60">
        <v>5</v>
      </c>
      <c r="D416" s="61" t="s">
        <v>85</v>
      </c>
      <c r="E416" s="61" t="s">
        <v>493</v>
      </c>
      <c r="F416" s="62">
        <v>6145</v>
      </c>
      <c r="G416" s="63">
        <v>10</v>
      </c>
      <c r="H416" s="63">
        <v>1364515.16</v>
      </c>
      <c r="I416" s="64">
        <v>39345.61</v>
      </c>
      <c r="J416" s="65">
        <v>1457686.5</v>
      </c>
      <c r="K416" s="63">
        <v>1398833.26</v>
      </c>
      <c r="L416" s="64">
        <v>40335.17</v>
      </c>
      <c r="M416" s="65">
        <v>1494347.9</v>
      </c>
      <c r="N416" s="63">
        <v>1330559.74</v>
      </c>
      <c r="O416" s="64">
        <v>38366.620000000003</v>
      </c>
      <c r="P416" s="65">
        <v>1421412.43</v>
      </c>
      <c r="Q416" s="63">
        <v>1425896.16</v>
      </c>
      <c r="R416" s="64">
        <v>41320.129999999997</v>
      </c>
      <c r="S416" s="65">
        <v>1523033.63</v>
      </c>
      <c r="T416" s="63">
        <v>1298957.6000000001</v>
      </c>
      <c r="U416" s="64">
        <v>37716.129999999997</v>
      </c>
      <c r="V416" s="66">
        <v>1387365.63</v>
      </c>
      <c r="W416" s="63">
        <v>1530663.34</v>
      </c>
      <c r="X416" s="64">
        <v>44582.38</v>
      </c>
      <c r="Y416" s="66">
        <v>1634689.06</v>
      </c>
      <c r="Z416" s="63">
        <v>1887150.6</v>
      </c>
      <c r="AA416" s="67">
        <v>1838.13</v>
      </c>
      <c r="AB416" s="64">
        <v>118357.47</v>
      </c>
      <c r="AC416" s="66">
        <v>1944526.47</v>
      </c>
      <c r="AD416" s="63">
        <v>1875639.32</v>
      </c>
      <c r="AE416" s="67">
        <v>137.68</v>
      </c>
      <c r="AF416" s="64">
        <v>121158.32</v>
      </c>
      <c r="AG416" s="66">
        <v>1931310.59</v>
      </c>
      <c r="AH416" s="63">
        <v>1707182.18</v>
      </c>
      <c r="AI416" s="67">
        <v>228.22</v>
      </c>
      <c r="AJ416" s="63">
        <v>111697.16</v>
      </c>
      <c r="AK416" s="66">
        <v>1755033.51</v>
      </c>
      <c r="AL416" s="63">
        <v>2229127.88</v>
      </c>
      <c r="AM416" s="67">
        <v>85.21</v>
      </c>
      <c r="AN416" s="63">
        <v>145819.1</v>
      </c>
      <c r="AO416" s="66">
        <v>2292421.91</v>
      </c>
      <c r="AP416" s="63">
        <v>3097566.88</v>
      </c>
      <c r="AQ416" s="67">
        <v>85.2</v>
      </c>
      <c r="AR416" s="63">
        <v>202645.14750299999</v>
      </c>
      <c r="AS416" s="66">
        <f t="shared" si="111"/>
        <v>3186072.0897467001</v>
      </c>
      <c r="AT416" s="68"/>
      <c r="AU416" s="69"/>
      <c r="AV416" s="63">
        <v>4</v>
      </c>
      <c r="AW416" s="63">
        <v>7</v>
      </c>
      <c r="AX416" s="63">
        <v>0</v>
      </c>
      <c r="AY416" s="63">
        <v>4</v>
      </c>
      <c r="AZ416" s="63">
        <v>8</v>
      </c>
      <c r="BA416" s="63">
        <v>8</v>
      </c>
      <c r="BB416" s="63"/>
      <c r="BC416" s="63"/>
      <c r="BD416" s="70">
        <f t="shared" si="114"/>
        <v>2221872.91</v>
      </c>
      <c r="BE416" s="71">
        <f t="shared" si="112"/>
        <v>361.57</v>
      </c>
      <c r="BF416" s="72">
        <f t="shared" si="118"/>
        <v>520.02</v>
      </c>
      <c r="BG416" s="65">
        <f t="shared" si="113"/>
        <v>973675.24999999988</v>
      </c>
      <c r="BH416" s="73">
        <f t="shared" si="115"/>
        <v>2.4456041739804057E-3</v>
      </c>
      <c r="BI416" s="74">
        <f t="shared" si="116"/>
        <v>2.44560417398041E-3</v>
      </c>
    </row>
    <row r="417" spans="1:61" ht="15.75" customHeight="1" x14ac:dyDescent="0.25">
      <c r="A417" s="59">
        <v>1</v>
      </c>
      <c r="B417" s="60">
        <v>463</v>
      </c>
      <c r="C417" s="60">
        <v>17</v>
      </c>
      <c r="D417" s="61" t="s">
        <v>89</v>
      </c>
      <c r="E417" s="61" t="s">
        <v>494</v>
      </c>
      <c r="F417" s="62">
        <v>12393</v>
      </c>
      <c r="G417" s="63">
        <v>12</v>
      </c>
      <c r="H417" s="63">
        <v>3703419.89</v>
      </c>
      <c r="I417" s="64">
        <v>271584.19</v>
      </c>
      <c r="J417" s="65">
        <v>3843655.99</v>
      </c>
      <c r="K417" s="63">
        <v>3842117.19</v>
      </c>
      <c r="L417" s="64">
        <v>281755.32</v>
      </c>
      <c r="M417" s="65">
        <v>3987605.3</v>
      </c>
      <c r="N417" s="63">
        <v>3392038.45</v>
      </c>
      <c r="O417" s="64">
        <v>248749.7</v>
      </c>
      <c r="P417" s="65">
        <v>3520483.4</v>
      </c>
      <c r="Q417" s="63">
        <v>3665013.57</v>
      </c>
      <c r="R417" s="64">
        <v>272778.82</v>
      </c>
      <c r="S417" s="65">
        <v>3799302.92</v>
      </c>
      <c r="T417" s="63">
        <v>3668862.19</v>
      </c>
      <c r="U417" s="64">
        <v>273385.92</v>
      </c>
      <c r="V417" s="66">
        <v>3802933.43</v>
      </c>
      <c r="W417" s="63">
        <v>4007557.34</v>
      </c>
      <c r="X417" s="64">
        <v>296856.19</v>
      </c>
      <c r="Y417" s="66">
        <v>4155985.28</v>
      </c>
      <c r="Z417" s="63">
        <v>4045931.08</v>
      </c>
      <c r="AA417" s="67">
        <v>274220.36</v>
      </c>
      <c r="AB417" s="64">
        <v>299698.64</v>
      </c>
      <c r="AC417" s="66">
        <v>5453933.2400000002</v>
      </c>
      <c r="AD417" s="63">
        <v>3693485.02</v>
      </c>
      <c r="AE417" s="67">
        <v>163201.82999999999</v>
      </c>
      <c r="AF417" s="64">
        <v>278936.17</v>
      </c>
      <c r="AG417" s="66">
        <v>5096862.04</v>
      </c>
      <c r="AH417" s="63">
        <v>3428128.73</v>
      </c>
      <c r="AI417" s="67">
        <v>280785.84999999998</v>
      </c>
      <c r="AJ417" s="63">
        <v>256785</v>
      </c>
      <c r="AK417" s="66">
        <v>4681183.54</v>
      </c>
      <c r="AL417" s="63">
        <v>4833638.05</v>
      </c>
      <c r="AM417" s="67">
        <v>445747.9</v>
      </c>
      <c r="AN417" s="63">
        <v>355201.05</v>
      </c>
      <c r="AO417" s="66">
        <v>6190480</v>
      </c>
      <c r="AP417" s="63">
        <v>6885749.7599999998</v>
      </c>
      <c r="AQ417" s="67">
        <v>495459.46</v>
      </c>
      <c r="AR417" s="63">
        <v>510049.45694</v>
      </c>
      <c r="AS417" s="66">
        <f t="shared" si="111"/>
        <v>8451679.357027201</v>
      </c>
      <c r="AT417" s="68"/>
      <c r="AU417" s="69"/>
      <c r="AV417" s="63">
        <v>7020</v>
      </c>
      <c r="AW417" s="63">
        <v>6527</v>
      </c>
      <c r="AX417" s="63">
        <v>6475</v>
      </c>
      <c r="AY417" s="63">
        <v>7507</v>
      </c>
      <c r="AZ417" s="63">
        <v>8368</v>
      </c>
      <c r="BA417" s="63">
        <v>8347</v>
      </c>
      <c r="BB417" s="63"/>
      <c r="BC417" s="63"/>
      <c r="BD417" s="70">
        <f t="shared" si="114"/>
        <v>5974827.6399999997</v>
      </c>
      <c r="BE417" s="71">
        <f t="shared" si="112"/>
        <v>482.11</v>
      </c>
      <c r="BF417" s="72">
        <f>+$BJ$601</f>
        <v>508.08</v>
      </c>
      <c r="BG417" s="65">
        <f t="shared" si="113"/>
        <v>321846.20999999961</v>
      </c>
      <c r="BH417" s="73">
        <f t="shared" si="115"/>
        <v>8.083890748540371E-4</v>
      </c>
      <c r="BI417" s="74">
        <f t="shared" si="116"/>
        <v>8.0838907485403699E-4</v>
      </c>
    </row>
    <row r="418" spans="1:61" ht="15.75" customHeight="1" x14ac:dyDescent="0.25">
      <c r="A418" s="59">
        <v>1</v>
      </c>
      <c r="B418" s="60">
        <v>464</v>
      </c>
      <c r="C418" s="60">
        <v>16</v>
      </c>
      <c r="D418" s="61" t="s">
        <v>85</v>
      </c>
      <c r="E418" s="61" t="s">
        <v>495</v>
      </c>
      <c r="F418" s="62">
        <v>4167</v>
      </c>
      <c r="G418" s="63">
        <v>10</v>
      </c>
      <c r="H418" s="63">
        <v>165299.07</v>
      </c>
      <c r="I418" s="64">
        <v>0</v>
      </c>
      <c r="J418" s="65">
        <v>181828.97</v>
      </c>
      <c r="K418" s="63">
        <v>139651.99</v>
      </c>
      <c r="L418" s="64">
        <v>0</v>
      </c>
      <c r="M418" s="65">
        <v>153617.19</v>
      </c>
      <c r="N418" s="63">
        <v>200327.43</v>
      </c>
      <c r="O418" s="64">
        <v>0</v>
      </c>
      <c r="P418" s="65">
        <v>220360.17</v>
      </c>
      <c r="Q418" s="63">
        <v>278536.38</v>
      </c>
      <c r="R418" s="64">
        <v>0</v>
      </c>
      <c r="S418" s="65">
        <v>306390.01</v>
      </c>
      <c r="T418" s="63">
        <v>247907.9</v>
      </c>
      <c r="U418" s="64">
        <v>0</v>
      </c>
      <c r="V418" s="66">
        <v>272698.69</v>
      </c>
      <c r="W418" s="63">
        <v>306721.58</v>
      </c>
      <c r="X418" s="64">
        <v>0</v>
      </c>
      <c r="Y418" s="66">
        <v>337393.74</v>
      </c>
      <c r="Z418" s="63">
        <v>296505.71999999997</v>
      </c>
      <c r="AA418" s="67">
        <v>0</v>
      </c>
      <c r="AB418" s="64">
        <v>0</v>
      </c>
      <c r="AC418" s="66">
        <v>326156.28999999998</v>
      </c>
      <c r="AD418" s="63">
        <v>298801.78000000003</v>
      </c>
      <c r="AE418" s="67">
        <v>0</v>
      </c>
      <c r="AF418" s="64">
        <v>0</v>
      </c>
      <c r="AG418" s="66">
        <v>328681.96000000002</v>
      </c>
      <c r="AH418" s="63">
        <v>266402.84000000003</v>
      </c>
      <c r="AI418" s="67">
        <v>0</v>
      </c>
      <c r="AJ418" s="63">
        <v>0</v>
      </c>
      <c r="AK418" s="66">
        <v>293043.12</v>
      </c>
      <c r="AL418" s="63">
        <v>362564.57</v>
      </c>
      <c r="AM418" s="67">
        <v>0</v>
      </c>
      <c r="AN418" s="63">
        <v>0</v>
      </c>
      <c r="AO418" s="66">
        <v>398821.03</v>
      </c>
      <c r="AP418" s="63">
        <v>631344.5</v>
      </c>
      <c r="AQ418" s="67">
        <v>0</v>
      </c>
      <c r="AR418" s="63">
        <v>0</v>
      </c>
      <c r="AS418" s="66">
        <f t="shared" si="111"/>
        <v>694478.95000000007</v>
      </c>
      <c r="AT418" s="68"/>
      <c r="AU418" s="69"/>
      <c r="AV418" s="63">
        <v>0</v>
      </c>
      <c r="AW418" s="63">
        <v>0</v>
      </c>
      <c r="AX418" s="63">
        <v>0</v>
      </c>
      <c r="AY418" s="63">
        <v>0</v>
      </c>
      <c r="AZ418" s="63">
        <v>0</v>
      </c>
      <c r="BA418" s="63">
        <v>0</v>
      </c>
      <c r="BB418" s="63"/>
      <c r="BC418" s="63"/>
      <c r="BD418" s="70">
        <f t="shared" si="114"/>
        <v>408236.27</v>
      </c>
      <c r="BE418" s="71">
        <f t="shared" si="112"/>
        <v>97.97</v>
      </c>
      <c r="BF418" s="72">
        <f t="shared" ref="BF418:BF420" si="119">+$BJ$600</f>
        <v>520.02</v>
      </c>
      <c r="BG418" s="65">
        <f t="shared" si="113"/>
        <v>1758682.3499999999</v>
      </c>
      <c r="BH418" s="73">
        <f t="shared" si="115"/>
        <v>4.4173258957395387E-3</v>
      </c>
      <c r="BI418" s="74">
        <f t="shared" si="116"/>
        <v>4.4173258957395404E-3</v>
      </c>
    </row>
    <row r="419" spans="1:61" ht="15.75" customHeight="1" x14ac:dyDescent="0.25">
      <c r="A419" s="59">
        <v>1</v>
      </c>
      <c r="B419" s="60">
        <v>466</v>
      </c>
      <c r="C419" s="60">
        <v>2</v>
      </c>
      <c r="D419" s="61" t="s">
        <v>85</v>
      </c>
      <c r="E419" s="61" t="s">
        <v>496</v>
      </c>
      <c r="F419" s="62">
        <v>2043</v>
      </c>
      <c r="G419" s="63">
        <v>10</v>
      </c>
      <c r="H419" s="63">
        <v>538560.68000000005</v>
      </c>
      <c r="I419" s="64">
        <v>0</v>
      </c>
      <c r="J419" s="65">
        <v>592416.75</v>
      </c>
      <c r="K419" s="63">
        <v>530344.4</v>
      </c>
      <c r="L419" s="64">
        <v>0</v>
      </c>
      <c r="M419" s="65">
        <v>583378.84</v>
      </c>
      <c r="N419" s="63">
        <v>460228.65</v>
      </c>
      <c r="O419" s="64">
        <v>0</v>
      </c>
      <c r="P419" s="65">
        <v>506251.52000000002</v>
      </c>
      <c r="Q419" s="63">
        <v>530896.37</v>
      </c>
      <c r="R419" s="64">
        <v>0</v>
      </c>
      <c r="S419" s="65">
        <v>583986.01</v>
      </c>
      <c r="T419" s="63">
        <v>464332.25</v>
      </c>
      <c r="U419" s="64">
        <v>0</v>
      </c>
      <c r="V419" s="66">
        <v>510765.48</v>
      </c>
      <c r="W419" s="63">
        <v>485811.87</v>
      </c>
      <c r="X419" s="64">
        <v>0</v>
      </c>
      <c r="Y419" s="66">
        <v>534393.05000000005</v>
      </c>
      <c r="Z419" s="63">
        <v>530711.29</v>
      </c>
      <c r="AA419" s="67">
        <v>1230.1500000000001</v>
      </c>
      <c r="AB419" s="64">
        <v>0</v>
      </c>
      <c r="AC419" s="66">
        <v>601043.63</v>
      </c>
      <c r="AD419" s="63">
        <v>555378.18000000005</v>
      </c>
      <c r="AE419" s="67">
        <v>2127.11</v>
      </c>
      <c r="AF419" s="64">
        <v>0</v>
      </c>
      <c r="AG419" s="66">
        <v>630256.43999999994</v>
      </c>
      <c r="AH419" s="63">
        <v>562524.27</v>
      </c>
      <c r="AI419" s="67">
        <v>1524.78</v>
      </c>
      <c r="AJ419" s="63">
        <v>0</v>
      </c>
      <c r="AK419" s="66">
        <v>645349.49</v>
      </c>
      <c r="AL419" s="63">
        <v>665746.71</v>
      </c>
      <c r="AM419" s="67">
        <v>2331.2199999999998</v>
      </c>
      <c r="AN419" s="63">
        <v>0</v>
      </c>
      <c r="AO419" s="66">
        <v>757131.13</v>
      </c>
      <c r="AP419" s="63">
        <v>942273.44</v>
      </c>
      <c r="AQ419" s="67">
        <v>2248.7399999999998</v>
      </c>
      <c r="AR419" s="63">
        <v>0</v>
      </c>
      <c r="AS419" s="66">
        <f t="shared" si="111"/>
        <v>1065342.4539999999</v>
      </c>
      <c r="AT419" s="68"/>
      <c r="AU419" s="69"/>
      <c r="AV419" s="63">
        <v>85</v>
      </c>
      <c r="AW419" s="63">
        <v>99</v>
      </c>
      <c r="AX419" s="63">
        <v>129</v>
      </c>
      <c r="AY419" s="63">
        <v>125</v>
      </c>
      <c r="AZ419" s="63">
        <v>143</v>
      </c>
      <c r="BA419" s="63">
        <v>139</v>
      </c>
      <c r="BB419" s="63"/>
      <c r="BC419" s="63"/>
      <c r="BD419" s="70">
        <f t="shared" si="114"/>
        <v>739824.63</v>
      </c>
      <c r="BE419" s="71">
        <f t="shared" si="112"/>
        <v>362.13</v>
      </c>
      <c r="BF419" s="72">
        <f t="shared" si="119"/>
        <v>520.02</v>
      </c>
      <c r="BG419" s="65">
        <f t="shared" si="113"/>
        <v>322569.26999999996</v>
      </c>
      <c r="BH419" s="73">
        <f t="shared" si="115"/>
        <v>8.1020520251471164E-4</v>
      </c>
      <c r="BI419" s="74">
        <f t="shared" si="116"/>
        <v>8.1020520251471196E-4</v>
      </c>
    </row>
    <row r="420" spans="1:61" ht="15.75" customHeight="1" x14ac:dyDescent="0.25">
      <c r="A420" s="59">
        <v>1</v>
      </c>
      <c r="B420" s="60">
        <v>467</v>
      </c>
      <c r="C420" s="60">
        <v>9</v>
      </c>
      <c r="D420" s="61" t="s">
        <v>85</v>
      </c>
      <c r="E420" s="61" t="s">
        <v>497</v>
      </c>
      <c r="F420" s="62">
        <v>1334</v>
      </c>
      <c r="G420" s="63">
        <v>10</v>
      </c>
      <c r="H420" s="63">
        <v>92328.93</v>
      </c>
      <c r="I420" s="64">
        <v>8112.07</v>
      </c>
      <c r="J420" s="65">
        <v>92638.55</v>
      </c>
      <c r="K420" s="63">
        <v>101866.86</v>
      </c>
      <c r="L420" s="64">
        <v>9076.19</v>
      </c>
      <c r="M420" s="65">
        <v>102069.74</v>
      </c>
      <c r="N420" s="63">
        <v>98335.13</v>
      </c>
      <c r="O420" s="64">
        <v>4635.78</v>
      </c>
      <c r="P420" s="65">
        <v>103069.28</v>
      </c>
      <c r="Q420" s="63">
        <v>127776.81</v>
      </c>
      <c r="R420" s="64">
        <v>6110.58</v>
      </c>
      <c r="S420" s="65">
        <v>133832.85</v>
      </c>
      <c r="T420" s="63">
        <v>152288.26</v>
      </c>
      <c r="U420" s="64">
        <v>7242.1</v>
      </c>
      <c r="V420" s="66">
        <v>159550.76999999999</v>
      </c>
      <c r="W420" s="63">
        <v>212035.67</v>
      </c>
      <c r="X420" s="64">
        <v>10096.950000000001</v>
      </c>
      <c r="Y420" s="66">
        <v>222132.59</v>
      </c>
      <c r="Z420" s="63">
        <v>233503.37</v>
      </c>
      <c r="AA420" s="67">
        <v>1787.05</v>
      </c>
      <c r="AB420" s="64">
        <v>11119.22</v>
      </c>
      <c r="AC420" s="66">
        <v>254044.42</v>
      </c>
      <c r="AD420" s="63">
        <v>236115.37</v>
      </c>
      <c r="AE420" s="67">
        <v>1060.79</v>
      </c>
      <c r="AF420" s="64">
        <v>11243.6</v>
      </c>
      <c r="AG420" s="66">
        <v>258455.66</v>
      </c>
      <c r="AH420" s="63">
        <v>219637.66</v>
      </c>
      <c r="AI420" s="67">
        <v>1122.02</v>
      </c>
      <c r="AJ420" s="63">
        <v>10366.59</v>
      </c>
      <c r="AK420" s="66">
        <v>243417.47</v>
      </c>
      <c r="AL420" s="63">
        <v>389766.13</v>
      </c>
      <c r="AM420" s="67">
        <v>1646.75</v>
      </c>
      <c r="AN420" s="63">
        <v>18652.599999999999</v>
      </c>
      <c r="AO420" s="66">
        <v>420210</v>
      </c>
      <c r="AP420" s="63">
        <v>556084.59</v>
      </c>
      <c r="AQ420" s="67">
        <v>1344.36</v>
      </c>
      <c r="AR420" s="63">
        <v>26480.233516</v>
      </c>
      <c r="AS420" s="66">
        <f t="shared" si="111"/>
        <v>593568.31213240011</v>
      </c>
      <c r="AT420" s="68"/>
      <c r="AU420" s="69"/>
      <c r="AV420" s="63">
        <v>52</v>
      </c>
      <c r="AW420" s="63">
        <v>56</v>
      </c>
      <c r="AX420" s="63">
        <v>66</v>
      </c>
      <c r="AY420" s="63">
        <v>63</v>
      </c>
      <c r="AZ420" s="63">
        <v>57</v>
      </c>
      <c r="BA420" s="63">
        <v>57</v>
      </c>
      <c r="BB420" s="63"/>
      <c r="BC420" s="63"/>
      <c r="BD420" s="70">
        <f t="shared" si="114"/>
        <v>353939.17</v>
      </c>
      <c r="BE420" s="71">
        <f t="shared" si="112"/>
        <v>265.32</v>
      </c>
      <c r="BF420" s="72">
        <f t="shared" si="119"/>
        <v>520.02</v>
      </c>
      <c r="BG420" s="65">
        <f t="shared" si="113"/>
        <v>339769.8</v>
      </c>
      <c r="BH420" s="73">
        <f t="shared" si="115"/>
        <v>8.5340819854719295E-4</v>
      </c>
      <c r="BI420" s="74">
        <f t="shared" si="116"/>
        <v>8.5340819854719295E-4</v>
      </c>
    </row>
    <row r="421" spans="1:61" ht="15.75" customHeight="1" x14ac:dyDescent="0.25">
      <c r="A421" s="59">
        <v>1</v>
      </c>
      <c r="B421" s="60">
        <v>468</v>
      </c>
      <c r="C421" s="60">
        <v>18</v>
      </c>
      <c r="D421" s="61" t="s">
        <v>89</v>
      </c>
      <c r="E421" s="61" t="s">
        <v>498</v>
      </c>
      <c r="F421" s="62">
        <v>12699</v>
      </c>
      <c r="G421" s="63">
        <v>12</v>
      </c>
      <c r="H421" s="63">
        <v>6306881.2800000003</v>
      </c>
      <c r="I421" s="64">
        <v>353425.24</v>
      </c>
      <c r="J421" s="65">
        <v>6667870.7599999998</v>
      </c>
      <c r="K421" s="63">
        <v>6336716.1100000003</v>
      </c>
      <c r="L421" s="64">
        <v>355097.12</v>
      </c>
      <c r="M421" s="65">
        <v>6699413.2699999996</v>
      </c>
      <c r="N421" s="63">
        <v>5485810.6600000001</v>
      </c>
      <c r="O421" s="64">
        <v>307413.64</v>
      </c>
      <c r="P421" s="65">
        <v>5799804.6600000001</v>
      </c>
      <c r="Q421" s="63">
        <v>5734415.2199999997</v>
      </c>
      <c r="R421" s="64">
        <v>323925.40000000002</v>
      </c>
      <c r="S421" s="65">
        <v>6059748.6100000003</v>
      </c>
      <c r="T421" s="63">
        <v>5275511.2</v>
      </c>
      <c r="U421" s="64">
        <v>298526.92</v>
      </c>
      <c r="V421" s="66">
        <v>5574222.4000000004</v>
      </c>
      <c r="W421" s="63">
        <v>5986077.7699999996</v>
      </c>
      <c r="X421" s="64">
        <v>338835.7</v>
      </c>
      <c r="Y421" s="66">
        <v>6324911.1200000001</v>
      </c>
      <c r="Z421" s="63">
        <v>6337917.6200000001</v>
      </c>
      <c r="AA421" s="67">
        <v>237603.33</v>
      </c>
      <c r="AB421" s="64">
        <v>358751.23</v>
      </c>
      <c r="AC421" s="66">
        <v>7685227.1299999999</v>
      </c>
      <c r="AD421" s="63">
        <v>5225378.95</v>
      </c>
      <c r="AE421" s="67">
        <v>164141.23000000001</v>
      </c>
      <c r="AF421" s="64">
        <v>300978.90999999997</v>
      </c>
      <c r="AG421" s="66">
        <v>6544693.1399999997</v>
      </c>
      <c r="AH421" s="63">
        <v>5305692.84</v>
      </c>
      <c r="AI421" s="67">
        <v>253860.51</v>
      </c>
      <c r="AJ421" s="63">
        <v>300270.69</v>
      </c>
      <c r="AK421" s="66">
        <v>6672304.4800000004</v>
      </c>
      <c r="AL421" s="63">
        <v>7008079.1500000004</v>
      </c>
      <c r="AM421" s="67">
        <v>286043.06</v>
      </c>
      <c r="AN421" s="63">
        <v>396675.71</v>
      </c>
      <c r="AO421" s="66">
        <v>8445215.8800000008</v>
      </c>
      <c r="AP421" s="63">
        <v>10322703.82</v>
      </c>
      <c r="AQ421" s="67">
        <v>446495.32</v>
      </c>
      <c r="AR421" s="63">
        <v>584295.28175700002</v>
      </c>
      <c r="AS421" s="66">
        <f t="shared" si="111"/>
        <v>11915109.178832162</v>
      </c>
      <c r="AT421" s="68"/>
      <c r="AU421" s="69"/>
      <c r="AV421" s="63">
        <v>5627</v>
      </c>
      <c r="AW421" s="63">
        <v>5441</v>
      </c>
      <c r="AX421" s="63">
        <v>6057</v>
      </c>
      <c r="AY421" s="63">
        <v>6103</v>
      </c>
      <c r="AZ421" s="63">
        <v>6764</v>
      </c>
      <c r="BA421" s="63">
        <v>6684</v>
      </c>
      <c r="BB421" s="63"/>
      <c r="BC421" s="63"/>
      <c r="BD421" s="70">
        <f t="shared" si="114"/>
        <v>8252509.96</v>
      </c>
      <c r="BE421" s="71">
        <f t="shared" si="112"/>
        <v>649.86</v>
      </c>
      <c r="BF421" s="72">
        <f>+$BJ$601</f>
        <v>508.08</v>
      </c>
      <c r="BG421" s="65">
        <f t="shared" si="113"/>
        <v>0</v>
      </c>
      <c r="BH421" s="73">
        <f t="shared" si="115"/>
        <v>0</v>
      </c>
      <c r="BI421" s="74">
        <f t="shared" si="116"/>
        <v>0</v>
      </c>
    </row>
    <row r="422" spans="1:61" ht="15.75" customHeight="1" x14ac:dyDescent="0.25">
      <c r="A422" s="59">
        <v>1</v>
      </c>
      <c r="B422" s="60">
        <v>469</v>
      </c>
      <c r="C422" s="60">
        <v>15</v>
      </c>
      <c r="D422" s="61" t="s">
        <v>85</v>
      </c>
      <c r="E422" s="61" t="s">
        <v>499</v>
      </c>
      <c r="F422" s="62">
        <v>1269</v>
      </c>
      <c r="G422" s="63">
        <v>10</v>
      </c>
      <c r="H422" s="63">
        <v>157207.01</v>
      </c>
      <c r="I422" s="64">
        <v>10114.959999999999</v>
      </c>
      <c r="J422" s="65">
        <v>161801.26</v>
      </c>
      <c r="K422" s="63">
        <v>156120.63</v>
      </c>
      <c r="L422" s="64">
        <v>10103.99</v>
      </c>
      <c r="M422" s="65">
        <v>160618.29999999999</v>
      </c>
      <c r="N422" s="63">
        <v>127042.56</v>
      </c>
      <c r="O422" s="64">
        <v>5989.12</v>
      </c>
      <c r="P422" s="65">
        <v>133158.78</v>
      </c>
      <c r="Q422" s="63">
        <v>150217.07999999999</v>
      </c>
      <c r="R422" s="64">
        <v>7234.96</v>
      </c>
      <c r="S422" s="65">
        <v>157280.32999999999</v>
      </c>
      <c r="T422" s="63">
        <v>147343.98000000001</v>
      </c>
      <c r="U422" s="64">
        <v>7099.7</v>
      </c>
      <c r="V422" s="66">
        <v>154268.71</v>
      </c>
      <c r="W422" s="63">
        <v>173866.31</v>
      </c>
      <c r="X422" s="64">
        <v>8279.3700000000008</v>
      </c>
      <c r="Y422" s="66">
        <v>182145.64</v>
      </c>
      <c r="Z422" s="63">
        <v>214057.48</v>
      </c>
      <c r="AA422" s="67">
        <v>2660.03</v>
      </c>
      <c r="AB422" s="64">
        <v>10193.23</v>
      </c>
      <c r="AC422" s="66">
        <v>239282.04</v>
      </c>
      <c r="AD422" s="63">
        <v>183999.92</v>
      </c>
      <c r="AE422" s="67">
        <v>3820.14</v>
      </c>
      <c r="AF422" s="64">
        <v>8325.27</v>
      </c>
      <c r="AG422" s="66">
        <v>207873.32</v>
      </c>
      <c r="AH422" s="63">
        <v>209676.43</v>
      </c>
      <c r="AI422" s="67">
        <v>2510.44</v>
      </c>
      <c r="AJ422" s="63">
        <v>9985.64</v>
      </c>
      <c r="AK422" s="66">
        <v>237045.71</v>
      </c>
      <c r="AL422" s="63">
        <v>130837.82</v>
      </c>
      <c r="AM422" s="67">
        <v>1792.36</v>
      </c>
      <c r="AN422" s="63">
        <v>6230.71</v>
      </c>
      <c r="AO422" s="66">
        <v>156119.51</v>
      </c>
      <c r="AP422" s="63">
        <v>283705.28999999998</v>
      </c>
      <c r="AQ422" s="67">
        <v>1851.94</v>
      </c>
      <c r="AR422" s="63">
        <v>13509.820277999999</v>
      </c>
      <c r="AS422" s="66">
        <f t="shared" si="111"/>
        <v>329340.01069419994</v>
      </c>
      <c r="AT422" s="68"/>
      <c r="AU422" s="69"/>
      <c r="AV422" s="63">
        <v>82</v>
      </c>
      <c r="AW422" s="63">
        <v>86</v>
      </c>
      <c r="AX422" s="63">
        <v>92</v>
      </c>
      <c r="AY422" s="63">
        <v>96</v>
      </c>
      <c r="AZ422" s="63">
        <v>156</v>
      </c>
      <c r="BA422" s="63">
        <v>156</v>
      </c>
      <c r="BB422" s="63"/>
      <c r="BC422" s="63"/>
      <c r="BD422" s="70">
        <f t="shared" si="114"/>
        <v>233932.12</v>
      </c>
      <c r="BE422" s="71">
        <f t="shared" si="112"/>
        <v>184.34</v>
      </c>
      <c r="BF422" s="72">
        <f>+$BJ$600</f>
        <v>520.02</v>
      </c>
      <c r="BG422" s="65">
        <f t="shared" si="113"/>
        <v>425977.91999999993</v>
      </c>
      <c r="BH422" s="73">
        <f t="shared" si="115"/>
        <v>1.06993926278345E-3</v>
      </c>
      <c r="BI422" s="74">
        <f t="shared" si="116"/>
        <v>1.06993926278345E-3</v>
      </c>
    </row>
    <row r="423" spans="1:61" ht="15.75" customHeight="1" x14ac:dyDescent="0.25">
      <c r="A423" s="59">
        <v>1</v>
      </c>
      <c r="B423" s="60">
        <v>471</v>
      </c>
      <c r="C423" s="60">
        <v>14</v>
      </c>
      <c r="D423" s="61" t="s">
        <v>89</v>
      </c>
      <c r="E423" s="61" t="s">
        <v>500</v>
      </c>
      <c r="F423" s="62">
        <v>9784</v>
      </c>
      <c r="G423" s="63">
        <v>12</v>
      </c>
      <c r="H423" s="63">
        <v>2511795.96</v>
      </c>
      <c r="I423" s="64">
        <v>184198.44</v>
      </c>
      <c r="J423" s="65">
        <v>2606909.23</v>
      </c>
      <c r="K423" s="63">
        <v>2359952.2400000002</v>
      </c>
      <c r="L423" s="64">
        <v>173063.22</v>
      </c>
      <c r="M423" s="65">
        <v>2449315.69</v>
      </c>
      <c r="N423" s="63">
        <v>2072234.07</v>
      </c>
      <c r="O423" s="64">
        <v>151963.99</v>
      </c>
      <c r="P423" s="65">
        <v>2150702.5</v>
      </c>
      <c r="Q423" s="63">
        <v>2056044.92</v>
      </c>
      <c r="R423" s="64">
        <v>151994.6</v>
      </c>
      <c r="S423" s="65">
        <v>2132536.35</v>
      </c>
      <c r="T423" s="63">
        <v>1799305.68</v>
      </c>
      <c r="U423" s="64">
        <v>133449.93</v>
      </c>
      <c r="V423" s="66">
        <v>1865758.44</v>
      </c>
      <c r="W423" s="63">
        <v>2140165.4</v>
      </c>
      <c r="X423" s="64">
        <v>158530.85</v>
      </c>
      <c r="Y423" s="66">
        <v>2219430.69</v>
      </c>
      <c r="Z423" s="63">
        <v>2381766.5299999998</v>
      </c>
      <c r="AA423" s="67">
        <v>2523.89</v>
      </c>
      <c r="AB423" s="64">
        <v>176427.23</v>
      </c>
      <c r="AC423" s="66">
        <v>2472504.65</v>
      </c>
      <c r="AD423" s="63">
        <v>2163220.4</v>
      </c>
      <c r="AE423" s="67">
        <v>1082.83</v>
      </c>
      <c r="AF423" s="64">
        <v>84395.89</v>
      </c>
      <c r="AG423" s="66">
        <v>2331084.21</v>
      </c>
      <c r="AH423" s="63">
        <v>2100514.42</v>
      </c>
      <c r="AI423" s="67">
        <v>1207.22</v>
      </c>
      <c r="AJ423" s="63">
        <v>33058.93</v>
      </c>
      <c r="AK423" s="66">
        <v>2323340.0099999998</v>
      </c>
      <c r="AL423" s="63">
        <v>2912162.76</v>
      </c>
      <c r="AM423" s="67">
        <v>959.82</v>
      </c>
      <c r="AN423" s="63">
        <v>216038.27</v>
      </c>
      <c r="AO423" s="66">
        <v>3030402.07</v>
      </c>
      <c r="AP423" s="63">
        <v>3712289.32</v>
      </c>
      <c r="AQ423" s="67">
        <v>1781.77</v>
      </c>
      <c r="AR423" s="63">
        <v>274984.72728300001</v>
      </c>
      <c r="AS423" s="66">
        <f t="shared" si="111"/>
        <v>3861386.7070430401</v>
      </c>
      <c r="AT423" s="68"/>
      <c r="AU423" s="69"/>
      <c r="AV423" s="63">
        <v>24</v>
      </c>
      <c r="AW423" s="63">
        <v>18</v>
      </c>
      <c r="AX423" s="63">
        <v>41</v>
      </c>
      <c r="AY423" s="63">
        <v>53</v>
      </c>
      <c r="AZ423" s="63">
        <v>61</v>
      </c>
      <c r="BA423" s="63">
        <v>61</v>
      </c>
      <c r="BB423" s="63"/>
      <c r="BC423" s="63"/>
      <c r="BD423" s="70">
        <f t="shared" si="114"/>
        <v>2803743.53</v>
      </c>
      <c r="BE423" s="71">
        <f t="shared" si="112"/>
        <v>286.56</v>
      </c>
      <c r="BF423" s="72">
        <f t="shared" ref="BF423:BF425" si="120">+$BJ$601</f>
        <v>508.08</v>
      </c>
      <c r="BG423" s="65">
        <f t="shared" si="113"/>
        <v>2167351.6799999997</v>
      </c>
      <c r="BH423" s="73">
        <f t="shared" si="115"/>
        <v>5.4437907455195606E-3</v>
      </c>
      <c r="BI423" s="74">
        <f t="shared" si="116"/>
        <v>5.4437907455195597E-3</v>
      </c>
    </row>
    <row r="424" spans="1:61" ht="15.75" customHeight="1" x14ac:dyDescent="0.25">
      <c r="A424" s="59">
        <v>1</v>
      </c>
      <c r="B424" s="60">
        <v>472</v>
      </c>
      <c r="C424" s="60">
        <v>5</v>
      </c>
      <c r="D424" s="61" t="s">
        <v>89</v>
      </c>
      <c r="E424" s="61" t="s">
        <v>501</v>
      </c>
      <c r="F424" s="62">
        <v>43782</v>
      </c>
      <c r="G424" s="63">
        <v>15</v>
      </c>
      <c r="H424" s="63">
        <v>24275247.289999999</v>
      </c>
      <c r="I424" s="64">
        <v>2184766.7000000002</v>
      </c>
      <c r="J424" s="65">
        <v>25404052.68</v>
      </c>
      <c r="K424" s="63">
        <v>24706807.039999999</v>
      </c>
      <c r="L424" s="64">
        <v>2223606.98</v>
      </c>
      <c r="M424" s="65">
        <v>25855680.079999998</v>
      </c>
      <c r="N424" s="63">
        <v>22422696.949999999</v>
      </c>
      <c r="O424" s="64">
        <v>2018042.26</v>
      </c>
      <c r="P424" s="65">
        <v>23465352.890000001</v>
      </c>
      <c r="Q424" s="63">
        <v>23042374.280000001</v>
      </c>
      <c r="R424" s="64">
        <v>2079758.02</v>
      </c>
      <c r="S424" s="65">
        <v>24107008.699999999</v>
      </c>
      <c r="T424" s="63">
        <v>22266646.370000001</v>
      </c>
      <c r="U424" s="64">
        <v>2010556.06</v>
      </c>
      <c r="V424" s="66">
        <v>23294503.859999999</v>
      </c>
      <c r="W424" s="63">
        <v>25069121.620000001</v>
      </c>
      <c r="X424" s="64">
        <v>2279010.14</v>
      </c>
      <c r="Y424" s="66">
        <v>26208628.210000001</v>
      </c>
      <c r="Z424" s="63">
        <v>27612543.440000001</v>
      </c>
      <c r="AA424" s="67">
        <v>46169.98</v>
      </c>
      <c r="AB424" s="64">
        <v>2510230.2000000002</v>
      </c>
      <c r="AC424" s="66">
        <v>28842954.170000002</v>
      </c>
      <c r="AD424" s="63">
        <v>26902751.789999999</v>
      </c>
      <c r="AE424" s="67">
        <v>13821.91</v>
      </c>
      <c r="AF424" s="64">
        <v>2455653.7400000002</v>
      </c>
      <c r="AG424" s="66">
        <v>28127572.760000002</v>
      </c>
      <c r="AH424" s="63">
        <v>26011647.440000001</v>
      </c>
      <c r="AI424" s="67">
        <v>11907.18</v>
      </c>
      <c r="AJ424" s="63">
        <v>2364699.38</v>
      </c>
      <c r="AK424" s="66">
        <v>27222652.18</v>
      </c>
      <c r="AL424" s="63">
        <v>30345151.969999999</v>
      </c>
      <c r="AM424" s="67">
        <v>7006.08</v>
      </c>
      <c r="AN424" s="63">
        <v>2117113.39</v>
      </c>
      <c r="AO424" s="66">
        <v>32502495.170000002</v>
      </c>
      <c r="AP424" s="63">
        <v>39397498.880000003</v>
      </c>
      <c r="AQ424" s="67">
        <v>7686.53</v>
      </c>
      <c r="AR424" s="63">
        <v>2748675.4674860002</v>
      </c>
      <c r="AS424" s="66">
        <f t="shared" si="111"/>
        <v>42198663.870891094</v>
      </c>
      <c r="AT424" s="68"/>
      <c r="AU424" s="69"/>
      <c r="AV424" s="63">
        <v>124</v>
      </c>
      <c r="AW424" s="63">
        <v>128</v>
      </c>
      <c r="AX424" s="63">
        <v>185</v>
      </c>
      <c r="AY424" s="63">
        <v>211</v>
      </c>
      <c r="AZ424" s="63">
        <v>268</v>
      </c>
      <c r="BA424" s="63">
        <v>270</v>
      </c>
      <c r="BB424" s="63"/>
      <c r="BC424" s="63"/>
      <c r="BD424" s="70">
        <f t="shared" si="114"/>
        <v>31778867.629999999</v>
      </c>
      <c r="BE424" s="71">
        <f t="shared" si="112"/>
        <v>725.84</v>
      </c>
      <c r="BF424" s="72">
        <f t="shared" si="120"/>
        <v>508.08</v>
      </c>
      <c r="BG424" s="65">
        <f t="shared" si="113"/>
        <v>0</v>
      </c>
      <c r="BH424" s="73">
        <f t="shared" si="115"/>
        <v>0</v>
      </c>
      <c r="BI424" s="74">
        <f t="shared" si="116"/>
        <v>0</v>
      </c>
    </row>
    <row r="425" spans="1:61" ht="15.75" customHeight="1" x14ac:dyDescent="0.25">
      <c r="A425" s="59">
        <v>1</v>
      </c>
      <c r="B425" s="60">
        <v>473</v>
      </c>
      <c r="C425" s="60">
        <v>5</v>
      </c>
      <c r="D425" s="61" t="s">
        <v>89</v>
      </c>
      <c r="E425" s="61" t="s">
        <v>502</v>
      </c>
      <c r="F425" s="62">
        <v>5537</v>
      </c>
      <c r="G425" s="63">
        <v>12</v>
      </c>
      <c r="H425" s="63">
        <v>1409966.02</v>
      </c>
      <c r="I425" s="64">
        <v>126897.08</v>
      </c>
      <c r="J425" s="65">
        <v>1437037.21</v>
      </c>
      <c r="K425" s="63">
        <v>1471762.87</v>
      </c>
      <c r="L425" s="64">
        <v>132458.79999999999</v>
      </c>
      <c r="M425" s="65">
        <v>1500020.56</v>
      </c>
      <c r="N425" s="63">
        <v>1372139.36</v>
      </c>
      <c r="O425" s="64">
        <v>123492.51</v>
      </c>
      <c r="P425" s="65">
        <v>1398484.48</v>
      </c>
      <c r="Q425" s="63">
        <v>1769941.29</v>
      </c>
      <c r="R425" s="64">
        <v>159984</v>
      </c>
      <c r="S425" s="65">
        <v>1803152.16</v>
      </c>
      <c r="T425" s="63">
        <v>1410275.71</v>
      </c>
      <c r="U425" s="64">
        <v>127619.49</v>
      </c>
      <c r="V425" s="66">
        <v>1436574.97</v>
      </c>
      <c r="W425" s="63">
        <v>1740836.34</v>
      </c>
      <c r="X425" s="64">
        <v>158257.85999999999</v>
      </c>
      <c r="Y425" s="66">
        <v>1772487.89</v>
      </c>
      <c r="Z425" s="63">
        <v>1990230.17</v>
      </c>
      <c r="AA425" s="67">
        <v>3265.32</v>
      </c>
      <c r="AB425" s="64">
        <v>180930.02</v>
      </c>
      <c r="AC425" s="66">
        <v>2038590.19</v>
      </c>
      <c r="AD425" s="63">
        <v>1716607.67</v>
      </c>
      <c r="AE425" s="67">
        <v>2171.73</v>
      </c>
      <c r="AF425" s="64">
        <v>152601.4</v>
      </c>
      <c r="AG425" s="66">
        <v>1767092.63</v>
      </c>
      <c r="AH425" s="63">
        <v>1690428.47</v>
      </c>
      <c r="AI425" s="67">
        <v>3119.58</v>
      </c>
      <c r="AJ425" s="63">
        <v>156348.39000000001</v>
      </c>
      <c r="AK425" s="66">
        <v>1740094.82</v>
      </c>
      <c r="AL425" s="63">
        <v>2110983.6</v>
      </c>
      <c r="AM425" s="67">
        <v>2769.34</v>
      </c>
      <c r="AN425" s="63">
        <v>189235.5</v>
      </c>
      <c r="AO425" s="66">
        <v>2180472.62</v>
      </c>
      <c r="AP425" s="63">
        <v>3000116.8</v>
      </c>
      <c r="AQ425" s="67">
        <v>3228.76</v>
      </c>
      <c r="AR425" s="63">
        <v>272738.77038</v>
      </c>
      <c r="AS425" s="66">
        <f t="shared" si="111"/>
        <v>3086053.4091744004</v>
      </c>
      <c r="AT425" s="68"/>
      <c r="AU425" s="69"/>
      <c r="AV425" s="63">
        <v>71</v>
      </c>
      <c r="AW425" s="63">
        <v>80</v>
      </c>
      <c r="AX425" s="63">
        <v>114</v>
      </c>
      <c r="AY425" s="63">
        <v>140</v>
      </c>
      <c r="AZ425" s="63">
        <v>157</v>
      </c>
      <c r="BA425" s="63">
        <v>157</v>
      </c>
      <c r="BB425" s="63"/>
      <c r="BC425" s="63"/>
      <c r="BD425" s="70">
        <f t="shared" si="114"/>
        <v>2162460.73</v>
      </c>
      <c r="BE425" s="71">
        <f t="shared" si="112"/>
        <v>390.55</v>
      </c>
      <c r="BF425" s="72">
        <f t="shared" si="120"/>
        <v>508.08</v>
      </c>
      <c r="BG425" s="65">
        <f t="shared" si="113"/>
        <v>650763.60999999987</v>
      </c>
      <c r="BH425" s="73">
        <f t="shared" si="115"/>
        <v>1.6345390322805851E-3</v>
      </c>
      <c r="BI425" s="74">
        <f t="shared" si="116"/>
        <v>1.6345390322805901E-3</v>
      </c>
    </row>
    <row r="426" spans="1:61" ht="15.75" customHeight="1" x14ac:dyDescent="0.25">
      <c r="A426" s="59">
        <v>1</v>
      </c>
      <c r="B426" s="60">
        <v>474</v>
      </c>
      <c r="C426" s="60">
        <v>19</v>
      </c>
      <c r="D426" s="61" t="s">
        <v>85</v>
      </c>
      <c r="E426" s="61" t="s">
        <v>503</v>
      </c>
      <c r="F426" s="62">
        <v>3772</v>
      </c>
      <c r="G426" s="63">
        <v>10</v>
      </c>
      <c r="H426" s="63">
        <v>735158.18</v>
      </c>
      <c r="I426" s="64">
        <v>60094.39</v>
      </c>
      <c r="J426" s="65">
        <v>742570.16</v>
      </c>
      <c r="K426" s="63">
        <v>865199.67</v>
      </c>
      <c r="L426" s="64">
        <v>70724.429999999993</v>
      </c>
      <c r="M426" s="65">
        <v>873922.76</v>
      </c>
      <c r="N426" s="63">
        <v>643270.51</v>
      </c>
      <c r="O426" s="64">
        <v>52583.07</v>
      </c>
      <c r="P426" s="65">
        <v>649756.18000000005</v>
      </c>
      <c r="Q426" s="63">
        <v>671842.4</v>
      </c>
      <c r="R426" s="64">
        <v>55684.39</v>
      </c>
      <c r="S426" s="65">
        <v>677773.81</v>
      </c>
      <c r="T426" s="63">
        <v>593787.02</v>
      </c>
      <c r="U426" s="64">
        <v>49489.97</v>
      </c>
      <c r="V426" s="66">
        <v>598726.76</v>
      </c>
      <c r="W426" s="63">
        <v>735608.21</v>
      </c>
      <c r="X426" s="64">
        <v>60738.51</v>
      </c>
      <c r="Y426" s="66">
        <v>742356.67</v>
      </c>
      <c r="Z426" s="63">
        <v>892544.52</v>
      </c>
      <c r="AA426" s="67">
        <v>61132.56</v>
      </c>
      <c r="AB426" s="64">
        <v>73696.59</v>
      </c>
      <c r="AC426" s="66">
        <v>1141828.53</v>
      </c>
      <c r="AD426" s="63">
        <v>809044.97</v>
      </c>
      <c r="AE426" s="67">
        <v>49514.89</v>
      </c>
      <c r="AF426" s="64">
        <v>68298.070000000007</v>
      </c>
      <c r="AG426" s="66">
        <v>1059718.1499999999</v>
      </c>
      <c r="AH426" s="63">
        <v>695943.27</v>
      </c>
      <c r="AI426" s="67">
        <v>63507.66</v>
      </c>
      <c r="AJ426" s="63">
        <v>57485.95</v>
      </c>
      <c r="AK426" s="66">
        <v>954801.78</v>
      </c>
      <c r="AL426" s="63">
        <v>808706.15</v>
      </c>
      <c r="AM426" s="67">
        <v>64890.18</v>
      </c>
      <c r="AN426" s="63">
        <v>66932.160000000003</v>
      </c>
      <c r="AO426" s="66">
        <v>1077222</v>
      </c>
      <c r="AP426" s="63">
        <v>1398859.93</v>
      </c>
      <c r="AQ426" s="67">
        <v>72260.289999999994</v>
      </c>
      <c r="AR426" s="63">
        <v>115355.603546</v>
      </c>
      <c r="AS426" s="66">
        <f t="shared" si="111"/>
        <v>1683844.1800994</v>
      </c>
      <c r="AT426" s="68"/>
      <c r="AU426" s="69"/>
      <c r="AV426" s="63">
        <v>1408</v>
      </c>
      <c r="AW426" s="63">
        <v>1367</v>
      </c>
      <c r="AX426" s="63">
        <v>1472</v>
      </c>
      <c r="AY426" s="63">
        <v>1519</v>
      </c>
      <c r="AZ426" s="63">
        <v>1605</v>
      </c>
      <c r="BA426" s="63">
        <v>1605</v>
      </c>
      <c r="BB426" s="63"/>
      <c r="BC426" s="63"/>
      <c r="BD426" s="70">
        <f t="shared" si="114"/>
        <v>1183482.93</v>
      </c>
      <c r="BE426" s="71">
        <f t="shared" si="112"/>
        <v>313.75</v>
      </c>
      <c r="BF426" s="72">
        <f t="shared" ref="BF426:BF436" si="121">+$BJ$600</f>
        <v>520.02</v>
      </c>
      <c r="BG426" s="65">
        <f t="shared" si="113"/>
        <v>778050.44</v>
      </c>
      <c r="BH426" s="73">
        <f t="shared" si="115"/>
        <v>1.9542485070163703E-3</v>
      </c>
      <c r="BI426" s="74">
        <f t="shared" si="116"/>
        <v>1.9542485070163699E-3</v>
      </c>
    </row>
    <row r="427" spans="1:61" ht="15.75" customHeight="1" x14ac:dyDescent="0.25">
      <c r="A427" s="59">
        <v>1</v>
      </c>
      <c r="B427" s="60">
        <v>475</v>
      </c>
      <c r="C427" s="60">
        <v>11</v>
      </c>
      <c r="D427" s="61" t="s">
        <v>85</v>
      </c>
      <c r="E427" s="61" t="s">
        <v>504</v>
      </c>
      <c r="F427" s="62">
        <v>4502</v>
      </c>
      <c r="G427" s="63">
        <v>10</v>
      </c>
      <c r="H427" s="63">
        <v>381414.53</v>
      </c>
      <c r="I427" s="64">
        <v>0</v>
      </c>
      <c r="J427" s="65">
        <v>419555.98</v>
      </c>
      <c r="K427" s="63">
        <v>321849.59000000003</v>
      </c>
      <c r="L427" s="64">
        <v>0</v>
      </c>
      <c r="M427" s="65">
        <v>354034.54</v>
      </c>
      <c r="N427" s="63">
        <v>350344.28</v>
      </c>
      <c r="O427" s="64">
        <v>0</v>
      </c>
      <c r="P427" s="65">
        <v>385378.71</v>
      </c>
      <c r="Q427" s="63">
        <v>542200.4</v>
      </c>
      <c r="R427" s="64">
        <v>0</v>
      </c>
      <c r="S427" s="65">
        <v>596420.43999999994</v>
      </c>
      <c r="T427" s="63">
        <v>541296.25</v>
      </c>
      <c r="U427" s="64">
        <v>0</v>
      </c>
      <c r="V427" s="66">
        <v>595425.88</v>
      </c>
      <c r="W427" s="63">
        <v>666166.4</v>
      </c>
      <c r="X427" s="64">
        <v>0</v>
      </c>
      <c r="Y427" s="66">
        <v>732783.04</v>
      </c>
      <c r="Z427" s="63">
        <v>764232.14</v>
      </c>
      <c r="AA427" s="67">
        <v>2652.1</v>
      </c>
      <c r="AB427" s="64">
        <v>0</v>
      </c>
      <c r="AC427" s="66">
        <v>839489.99</v>
      </c>
      <c r="AD427" s="63">
        <v>860657.19</v>
      </c>
      <c r="AE427" s="67">
        <v>89.68</v>
      </c>
      <c r="AF427" s="64">
        <v>0</v>
      </c>
      <c r="AG427" s="66">
        <v>948376.2</v>
      </c>
      <c r="AH427" s="63">
        <v>661168.29</v>
      </c>
      <c r="AI427" s="67">
        <v>0</v>
      </c>
      <c r="AJ427" s="63">
        <v>0</v>
      </c>
      <c r="AK427" s="66">
        <v>727285.12</v>
      </c>
      <c r="AL427" s="63">
        <v>822611.48</v>
      </c>
      <c r="AM427" s="67">
        <v>90.39</v>
      </c>
      <c r="AN427" s="63">
        <v>0</v>
      </c>
      <c r="AO427" s="66">
        <v>908715.07</v>
      </c>
      <c r="AP427" s="63">
        <v>1177714.7</v>
      </c>
      <c r="AQ427" s="67">
        <v>591</v>
      </c>
      <c r="AR427" s="63">
        <v>0</v>
      </c>
      <c r="AS427" s="66">
        <f t="shared" si="111"/>
        <v>1303157.6140000001</v>
      </c>
      <c r="AT427" s="68"/>
      <c r="AU427" s="69"/>
      <c r="AV427" s="63">
        <v>8</v>
      </c>
      <c r="AW427" s="63">
        <v>8</v>
      </c>
      <c r="AX427" s="63">
        <v>0</v>
      </c>
      <c r="AY427" s="63">
        <v>18</v>
      </c>
      <c r="AZ427" s="63">
        <v>38</v>
      </c>
      <c r="BA427" s="63">
        <v>38</v>
      </c>
      <c r="BB427" s="63"/>
      <c r="BC427" s="63"/>
      <c r="BD427" s="70">
        <f t="shared" si="114"/>
        <v>945404.8</v>
      </c>
      <c r="BE427" s="71">
        <f t="shared" si="112"/>
        <v>210</v>
      </c>
      <c r="BF427" s="72">
        <f t="shared" si="121"/>
        <v>520.02</v>
      </c>
      <c r="BG427" s="65">
        <f t="shared" si="113"/>
        <v>1395710.0399999998</v>
      </c>
      <c r="BH427" s="73">
        <f t="shared" si="115"/>
        <v>3.5056393797524986E-3</v>
      </c>
      <c r="BI427" s="74">
        <f t="shared" si="116"/>
        <v>3.5056393797524999E-3</v>
      </c>
    </row>
    <row r="428" spans="1:61" ht="15.75" customHeight="1" x14ac:dyDescent="0.25">
      <c r="A428" s="59">
        <v>1</v>
      </c>
      <c r="B428" s="60">
        <v>476</v>
      </c>
      <c r="C428" s="60">
        <v>12</v>
      </c>
      <c r="D428" s="61" t="s">
        <v>85</v>
      </c>
      <c r="E428" s="61" t="s">
        <v>505</v>
      </c>
      <c r="F428" s="62">
        <v>2621</v>
      </c>
      <c r="G428" s="63">
        <v>10</v>
      </c>
      <c r="H428" s="63">
        <v>249949.72</v>
      </c>
      <c r="I428" s="64">
        <v>22543.53</v>
      </c>
      <c r="J428" s="65">
        <v>250146.81</v>
      </c>
      <c r="K428" s="63">
        <v>246322.07</v>
      </c>
      <c r="L428" s="64">
        <v>21999.78</v>
      </c>
      <c r="M428" s="65">
        <v>246754.52</v>
      </c>
      <c r="N428" s="63">
        <v>189915.3</v>
      </c>
      <c r="O428" s="64">
        <v>12300.11</v>
      </c>
      <c r="P428" s="65">
        <v>195376.71</v>
      </c>
      <c r="Q428" s="63">
        <v>246943.02</v>
      </c>
      <c r="R428" s="64">
        <v>16244.38</v>
      </c>
      <c r="S428" s="65">
        <v>253768.51</v>
      </c>
      <c r="T428" s="63">
        <v>167913.01</v>
      </c>
      <c r="U428" s="64">
        <v>11173.66</v>
      </c>
      <c r="V428" s="66">
        <v>172413.28</v>
      </c>
      <c r="W428" s="63">
        <v>307032.58</v>
      </c>
      <c r="X428" s="64">
        <v>20086.37</v>
      </c>
      <c r="Y428" s="66">
        <v>315640.83</v>
      </c>
      <c r="Z428" s="63">
        <v>367175.13</v>
      </c>
      <c r="AA428" s="67">
        <v>704.56</v>
      </c>
      <c r="AB428" s="64">
        <v>24020.94</v>
      </c>
      <c r="AC428" s="66">
        <v>377469.61</v>
      </c>
      <c r="AD428" s="63">
        <v>355170.09</v>
      </c>
      <c r="AE428" s="67">
        <v>0</v>
      </c>
      <c r="AF428" s="64">
        <v>23235.55</v>
      </c>
      <c r="AG428" s="66">
        <v>365128</v>
      </c>
      <c r="AH428" s="63">
        <v>401116.79</v>
      </c>
      <c r="AI428" s="67">
        <v>163.25</v>
      </c>
      <c r="AJ428" s="63">
        <v>26241.360000000001</v>
      </c>
      <c r="AK428" s="66">
        <v>412362.97</v>
      </c>
      <c r="AL428" s="63">
        <v>434110.7</v>
      </c>
      <c r="AM428" s="67">
        <v>-163.25</v>
      </c>
      <c r="AN428" s="63">
        <v>28399.85</v>
      </c>
      <c r="AO428" s="66">
        <v>446281.94</v>
      </c>
      <c r="AP428" s="63">
        <v>655624.29</v>
      </c>
      <c r="AQ428" s="67">
        <v>0</v>
      </c>
      <c r="AR428" s="63">
        <v>42891.506867999997</v>
      </c>
      <c r="AS428" s="66">
        <f t="shared" si="111"/>
        <v>674444.03744520014</v>
      </c>
      <c r="AT428" s="68"/>
      <c r="AU428" s="69"/>
      <c r="AV428" s="63">
        <v>0</v>
      </c>
      <c r="AW428" s="63">
        <v>0</v>
      </c>
      <c r="AX428" s="63">
        <v>0</v>
      </c>
      <c r="AY428" s="63">
        <v>0</v>
      </c>
      <c r="AZ428" s="63">
        <v>2</v>
      </c>
      <c r="BA428" s="63">
        <v>2</v>
      </c>
      <c r="BB428" s="63"/>
      <c r="BC428" s="63"/>
      <c r="BD428" s="70">
        <f t="shared" si="114"/>
        <v>455137.31</v>
      </c>
      <c r="BE428" s="71">
        <f t="shared" si="112"/>
        <v>173.65</v>
      </c>
      <c r="BF428" s="72">
        <f t="shared" si="121"/>
        <v>520.02</v>
      </c>
      <c r="BG428" s="65">
        <f t="shared" si="113"/>
        <v>907835.77</v>
      </c>
      <c r="BH428" s="73">
        <f t="shared" si="115"/>
        <v>2.2802335259119668E-3</v>
      </c>
      <c r="BI428" s="74">
        <f t="shared" si="116"/>
        <v>2.2802335259119698E-3</v>
      </c>
    </row>
    <row r="429" spans="1:61" ht="15.75" customHeight="1" x14ac:dyDescent="0.25">
      <c r="A429" s="59">
        <v>1</v>
      </c>
      <c r="B429" s="60">
        <v>477</v>
      </c>
      <c r="C429" s="60">
        <v>3</v>
      </c>
      <c r="D429" s="61" t="s">
        <v>85</v>
      </c>
      <c r="E429" s="61" t="s">
        <v>506</v>
      </c>
      <c r="F429" s="62">
        <v>2283</v>
      </c>
      <c r="G429" s="63">
        <v>10</v>
      </c>
      <c r="H429" s="63">
        <v>378314.94</v>
      </c>
      <c r="I429" s="64">
        <v>0</v>
      </c>
      <c r="J429" s="65">
        <v>416146.44</v>
      </c>
      <c r="K429" s="63">
        <v>365420.61</v>
      </c>
      <c r="L429" s="64">
        <v>0</v>
      </c>
      <c r="M429" s="65">
        <v>401962.67</v>
      </c>
      <c r="N429" s="63">
        <v>297278.51</v>
      </c>
      <c r="O429" s="64">
        <v>0</v>
      </c>
      <c r="P429" s="65">
        <v>327006.36</v>
      </c>
      <c r="Q429" s="63">
        <v>364812.56</v>
      </c>
      <c r="R429" s="64">
        <v>0</v>
      </c>
      <c r="S429" s="65">
        <v>401293.82</v>
      </c>
      <c r="T429" s="63">
        <v>302341.3</v>
      </c>
      <c r="U429" s="64">
        <v>0</v>
      </c>
      <c r="V429" s="66">
        <v>332575.43</v>
      </c>
      <c r="W429" s="63">
        <v>380174.11</v>
      </c>
      <c r="X429" s="64">
        <v>0</v>
      </c>
      <c r="Y429" s="66">
        <v>418191.53</v>
      </c>
      <c r="Z429" s="63">
        <v>440592.48</v>
      </c>
      <c r="AA429" s="67">
        <v>444.34</v>
      </c>
      <c r="AB429" s="64">
        <v>0</v>
      </c>
      <c r="AC429" s="66">
        <v>485476.91</v>
      </c>
      <c r="AD429" s="63">
        <v>471491.31</v>
      </c>
      <c r="AE429" s="67">
        <v>462.86</v>
      </c>
      <c r="AF429" s="64">
        <v>0</v>
      </c>
      <c r="AG429" s="66">
        <v>519883.23</v>
      </c>
      <c r="AH429" s="63">
        <v>458314.96</v>
      </c>
      <c r="AI429" s="67">
        <v>0</v>
      </c>
      <c r="AJ429" s="63">
        <v>0</v>
      </c>
      <c r="AK429" s="66">
        <v>505898.39</v>
      </c>
      <c r="AL429" s="63">
        <v>509534.41</v>
      </c>
      <c r="AM429" s="67">
        <v>0</v>
      </c>
      <c r="AN429" s="63">
        <v>0</v>
      </c>
      <c r="AO429" s="66">
        <v>562239.79</v>
      </c>
      <c r="AP429" s="63">
        <v>770925.24</v>
      </c>
      <c r="AQ429" s="67">
        <v>772.51</v>
      </c>
      <c r="AR429" s="63">
        <v>0</v>
      </c>
      <c r="AS429" s="66">
        <f t="shared" si="111"/>
        <v>851109.78700000001</v>
      </c>
      <c r="AT429" s="68"/>
      <c r="AU429" s="69"/>
      <c r="AV429" s="63">
        <v>6</v>
      </c>
      <c r="AW429" s="63">
        <v>8</v>
      </c>
      <c r="AX429" s="63">
        <v>8</v>
      </c>
      <c r="AY429" s="63">
        <v>8</v>
      </c>
      <c r="AZ429" s="63">
        <v>18</v>
      </c>
      <c r="BA429" s="63">
        <v>18</v>
      </c>
      <c r="BB429" s="63"/>
      <c r="BC429" s="63"/>
      <c r="BD429" s="70">
        <f t="shared" si="114"/>
        <v>584921.62</v>
      </c>
      <c r="BE429" s="71">
        <f t="shared" si="112"/>
        <v>256.20999999999998</v>
      </c>
      <c r="BF429" s="72">
        <f t="shared" si="121"/>
        <v>520.02</v>
      </c>
      <c r="BG429" s="65">
        <f t="shared" si="113"/>
        <v>602278.23</v>
      </c>
      <c r="BH429" s="73">
        <f t="shared" si="115"/>
        <v>1.5127571058066137E-3</v>
      </c>
      <c r="BI429" s="74">
        <f t="shared" si="116"/>
        <v>1.51275710580661E-3</v>
      </c>
    </row>
    <row r="430" spans="1:61" ht="15.75" customHeight="1" x14ac:dyDescent="0.25">
      <c r="A430" s="59">
        <v>1</v>
      </c>
      <c r="B430" s="60">
        <v>478</v>
      </c>
      <c r="C430" s="60">
        <v>7</v>
      </c>
      <c r="D430" s="61" t="s">
        <v>85</v>
      </c>
      <c r="E430" s="61" t="s">
        <v>507</v>
      </c>
      <c r="F430" s="62">
        <v>1313</v>
      </c>
      <c r="G430" s="63">
        <v>10</v>
      </c>
      <c r="H430" s="63">
        <v>90200.72</v>
      </c>
      <c r="I430" s="64">
        <v>0</v>
      </c>
      <c r="J430" s="65">
        <v>99220.79</v>
      </c>
      <c r="K430" s="63">
        <v>65790.429999999993</v>
      </c>
      <c r="L430" s="64">
        <v>0</v>
      </c>
      <c r="M430" s="65">
        <v>72369.47</v>
      </c>
      <c r="N430" s="63">
        <v>77906.37</v>
      </c>
      <c r="O430" s="64">
        <v>0</v>
      </c>
      <c r="P430" s="65">
        <v>85697.01</v>
      </c>
      <c r="Q430" s="63">
        <v>90160.72</v>
      </c>
      <c r="R430" s="64">
        <v>0</v>
      </c>
      <c r="S430" s="65">
        <v>99176.79</v>
      </c>
      <c r="T430" s="63">
        <v>56622.26</v>
      </c>
      <c r="U430" s="64">
        <v>0</v>
      </c>
      <c r="V430" s="66">
        <v>62284.480000000003</v>
      </c>
      <c r="W430" s="63">
        <v>92452.05</v>
      </c>
      <c r="X430" s="64">
        <v>0</v>
      </c>
      <c r="Y430" s="66">
        <v>101697.26</v>
      </c>
      <c r="Z430" s="63">
        <v>119003.28</v>
      </c>
      <c r="AA430" s="67">
        <v>601.25</v>
      </c>
      <c r="AB430" s="64">
        <v>0</v>
      </c>
      <c r="AC430" s="66">
        <v>131556.19</v>
      </c>
      <c r="AD430" s="63">
        <v>113038.17</v>
      </c>
      <c r="AE430" s="67">
        <v>76.17</v>
      </c>
      <c r="AF430" s="64">
        <v>0</v>
      </c>
      <c r="AG430" s="66">
        <v>125572.16</v>
      </c>
      <c r="AH430" s="63">
        <v>107460.49</v>
      </c>
      <c r="AI430" s="67">
        <v>119.45</v>
      </c>
      <c r="AJ430" s="63">
        <v>0</v>
      </c>
      <c r="AK430" s="66">
        <v>119389.1</v>
      </c>
      <c r="AL430" s="63">
        <v>133947.35999999999</v>
      </c>
      <c r="AM430" s="67">
        <v>89.59</v>
      </c>
      <c r="AN430" s="63">
        <v>0</v>
      </c>
      <c r="AO430" s="66">
        <v>148557.5</v>
      </c>
      <c r="AP430" s="63">
        <v>183708.96</v>
      </c>
      <c r="AQ430" s="67">
        <v>0.08</v>
      </c>
      <c r="AR430" s="63">
        <v>0</v>
      </c>
      <c r="AS430" s="66">
        <f t="shared" si="111"/>
        <v>202079.856</v>
      </c>
      <c r="AT430" s="68"/>
      <c r="AU430" s="69"/>
      <c r="AV430" s="63">
        <v>6</v>
      </c>
      <c r="AW430" s="63">
        <v>6</v>
      </c>
      <c r="AX430" s="63">
        <v>6</v>
      </c>
      <c r="AY430" s="63">
        <v>6</v>
      </c>
      <c r="AZ430" s="63">
        <v>0</v>
      </c>
      <c r="BA430" s="63">
        <v>0</v>
      </c>
      <c r="BB430" s="63"/>
      <c r="BC430" s="63"/>
      <c r="BD430" s="70">
        <f t="shared" si="114"/>
        <v>145430.96</v>
      </c>
      <c r="BE430" s="71">
        <f t="shared" si="112"/>
        <v>110.76</v>
      </c>
      <c r="BF430" s="72">
        <f t="shared" si="121"/>
        <v>520.02</v>
      </c>
      <c r="BG430" s="65">
        <f t="shared" si="113"/>
        <v>537358.38</v>
      </c>
      <c r="BH430" s="73">
        <f t="shared" si="115"/>
        <v>1.3496963151228801E-3</v>
      </c>
      <c r="BI430" s="74">
        <f t="shared" si="116"/>
        <v>1.3496963151228801E-3</v>
      </c>
    </row>
    <row r="431" spans="1:61" ht="15.75" customHeight="1" x14ac:dyDescent="0.25">
      <c r="A431" s="59">
        <v>1</v>
      </c>
      <c r="B431" s="60">
        <v>480</v>
      </c>
      <c r="C431" s="60">
        <v>7</v>
      </c>
      <c r="D431" s="61" t="s">
        <v>85</v>
      </c>
      <c r="E431" s="61" t="s">
        <v>508</v>
      </c>
      <c r="F431" s="62">
        <v>2316</v>
      </c>
      <c r="G431" s="63">
        <v>10</v>
      </c>
      <c r="H431" s="63">
        <v>205681.76</v>
      </c>
      <c r="I431" s="64">
        <v>0</v>
      </c>
      <c r="J431" s="65">
        <v>226249.93</v>
      </c>
      <c r="K431" s="63">
        <v>216089.44</v>
      </c>
      <c r="L431" s="64">
        <v>0</v>
      </c>
      <c r="M431" s="65">
        <v>237698.38</v>
      </c>
      <c r="N431" s="63">
        <v>224912.65</v>
      </c>
      <c r="O431" s="64">
        <v>0</v>
      </c>
      <c r="P431" s="65">
        <v>247403.91</v>
      </c>
      <c r="Q431" s="63">
        <v>278323.99</v>
      </c>
      <c r="R431" s="64">
        <v>0</v>
      </c>
      <c r="S431" s="65">
        <v>306156.39</v>
      </c>
      <c r="T431" s="63">
        <v>219059.69</v>
      </c>
      <c r="U431" s="64">
        <v>0</v>
      </c>
      <c r="V431" s="66">
        <v>240965.66</v>
      </c>
      <c r="W431" s="63">
        <v>294951.5</v>
      </c>
      <c r="X431" s="64">
        <v>0</v>
      </c>
      <c r="Y431" s="66">
        <v>324446.65000000002</v>
      </c>
      <c r="Z431" s="63">
        <v>349947.61</v>
      </c>
      <c r="AA431" s="67">
        <v>410.68</v>
      </c>
      <c r="AB431" s="64">
        <v>0</v>
      </c>
      <c r="AC431" s="66">
        <v>384942.38</v>
      </c>
      <c r="AD431" s="63">
        <v>343392.5</v>
      </c>
      <c r="AE431" s="67">
        <v>0</v>
      </c>
      <c r="AF431" s="64">
        <v>0</v>
      </c>
      <c r="AG431" s="66">
        <v>377731.75</v>
      </c>
      <c r="AH431" s="63">
        <v>363294.62</v>
      </c>
      <c r="AI431" s="67">
        <v>0</v>
      </c>
      <c r="AJ431" s="63">
        <v>0</v>
      </c>
      <c r="AK431" s="66">
        <v>399624.08</v>
      </c>
      <c r="AL431" s="63">
        <v>362136.49</v>
      </c>
      <c r="AM431" s="67">
        <v>0</v>
      </c>
      <c r="AN431" s="63">
        <v>0</v>
      </c>
      <c r="AO431" s="66">
        <v>398350.13</v>
      </c>
      <c r="AP431" s="63">
        <v>494015.64</v>
      </c>
      <c r="AQ431" s="67">
        <v>0</v>
      </c>
      <c r="AR431" s="63">
        <v>0</v>
      </c>
      <c r="AS431" s="66">
        <f t="shared" si="111"/>
        <v>543417.20400000003</v>
      </c>
      <c r="AT431" s="68"/>
      <c r="AU431" s="69"/>
      <c r="AV431" s="63">
        <v>0</v>
      </c>
      <c r="AW431" s="63">
        <v>0</v>
      </c>
      <c r="AX431" s="63">
        <v>0</v>
      </c>
      <c r="AY431" s="63">
        <v>0</v>
      </c>
      <c r="AZ431" s="63">
        <v>0</v>
      </c>
      <c r="BA431" s="63">
        <v>0</v>
      </c>
      <c r="BB431" s="63"/>
      <c r="BC431" s="63"/>
      <c r="BD431" s="70">
        <f t="shared" si="114"/>
        <v>420813.11</v>
      </c>
      <c r="BE431" s="71">
        <f t="shared" si="112"/>
        <v>181.7</v>
      </c>
      <c r="BF431" s="72">
        <f t="shared" si="121"/>
        <v>520.02</v>
      </c>
      <c r="BG431" s="65">
        <f t="shared" si="113"/>
        <v>783549.12</v>
      </c>
      <c r="BH431" s="73">
        <f t="shared" si="115"/>
        <v>1.9680596773828584E-3</v>
      </c>
      <c r="BI431" s="74">
        <f t="shared" si="116"/>
        <v>1.9680596773828602E-3</v>
      </c>
    </row>
    <row r="432" spans="1:61" ht="15.75" customHeight="1" x14ac:dyDescent="0.25">
      <c r="A432" s="59">
        <v>1</v>
      </c>
      <c r="B432" s="60">
        <v>481</v>
      </c>
      <c r="C432" s="60">
        <v>2</v>
      </c>
      <c r="D432" s="61" t="s">
        <v>85</v>
      </c>
      <c r="E432" s="61" t="s">
        <v>509</v>
      </c>
      <c r="F432" s="62">
        <v>4448</v>
      </c>
      <c r="G432" s="63">
        <v>10</v>
      </c>
      <c r="H432" s="63">
        <v>1191757.8500000001</v>
      </c>
      <c r="I432" s="64">
        <v>82314.149999999994</v>
      </c>
      <c r="J432" s="65">
        <v>1220388.07</v>
      </c>
      <c r="K432" s="63">
        <v>1239350.8799999999</v>
      </c>
      <c r="L432" s="64">
        <v>85601.38</v>
      </c>
      <c r="M432" s="65">
        <v>1269124.45</v>
      </c>
      <c r="N432" s="63">
        <v>1181802.3799999999</v>
      </c>
      <c r="O432" s="64">
        <v>81626.92</v>
      </c>
      <c r="P432" s="65">
        <v>1210193.01</v>
      </c>
      <c r="Q432" s="63">
        <v>1191610.49</v>
      </c>
      <c r="R432" s="64">
        <v>82611.55</v>
      </c>
      <c r="S432" s="65">
        <v>1219898.83</v>
      </c>
      <c r="T432" s="63">
        <v>1092772.1399999999</v>
      </c>
      <c r="U432" s="64">
        <v>75919.490000000005</v>
      </c>
      <c r="V432" s="66">
        <v>1118537.92</v>
      </c>
      <c r="W432" s="63">
        <v>1222792.5900000001</v>
      </c>
      <c r="X432" s="64">
        <v>85311.42</v>
      </c>
      <c r="Y432" s="66">
        <v>1251229.28</v>
      </c>
      <c r="Z432" s="63">
        <v>1478425.76</v>
      </c>
      <c r="AA432" s="67">
        <v>3205.96</v>
      </c>
      <c r="AB432" s="64">
        <v>103146.35</v>
      </c>
      <c r="AC432" s="66">
        <v>1513441.65</v>
      </c>
      <c r="AD432" s="63">
        <v>1491866.99</v>
      </c>
      <c r="AE432" s="67">
        <v>1451.58</v>
      </c>
      <c r="AF432" s="64">
        <v>104528.13</v>
      </c>
      <c r="AG432" s="66">
        <v>1529512.84</v>
      </c>
      <c r="AH432" s="63">
        <v>1417629.72</v>
      </c>
      <c r="AI432" s="67">
        <v>933.89</v>
      </c>
      <c r="AJ432" s="63">
        <v>98904.34</v>
      </c>
      <c r="AK432" s="66">
        <v>1458111.35</v>
      </c>
      <c r="AL432" s="63">
        <v>1728584.2</v>
      </c>
      <c r="AM432" s="67">
        <v>672.18</v>
      </c>
      <c r="AN432" s="63">
        <v>120598.82</v>
      </c>
      <c r="AO432" s="66">
        <v>1780089.12</v>
      </c>
      <c r="AP432" s="63">
        <v>2529009.25</v>
      </c>
      <c r="AQ432" s="67">
        <v>898.09</v>
      </c>
      <c r="AR432" s="63">
        <v>176442.069797</v>
      </c>
      <c r="AS432" s="66">
        <f t="shared" si="111"/>
        <v>2598442.3632233008</v>
      </c>
      <c r="AT432" s="68"/>
      <c r="AU432" s="69"/>
      <c r="AV432" s="63">
        <v>19</v>
      </c>
      <c r="AW432" s="63">
        <v>23</v>
      </c>
      <c r="AX432" s="63">
        <v>39</v>
      </c>
      <c r="AY432" s="63">
        <v>55</v>
      </c>
      <c r="AZ432" s="63">
        <v>53</v>
      </c>
      <c r="BA432" s="63">
        <v>53</v>
      </c>
      <c r="BB432" s="63"/>
      <c r="BC432" s="63"/>
      <c r="BD432" s="70">
        <f t="shared" si="114"/>
        <v>1775919.46</v>
      </c>
      <c r="BE432" s="71">
        <f t="shared" si="112"/>
        <v>399.26</v>
      </c>
      <c r="BF432" s="72">
        <f t="shared" si="121"/>
        <v>520.02</v>
      </c>
      <c r="BG432" s="65">
        <f t="shared" si="113"/>
        <v>537140.47999999998</v>
      </c>
      <c r="BH432" s="73">
        <f t="shared" si="115"/>
        <v>1.349149010311024E-3</v>
      </c>
      <c r="BI432" s="74">
        <f t="shared" si="116"/>
        <v>1.3491490103110201E-3</v>
      </c>
    </row>
    <row r="433" spans="1:61" ht="15.75" customHeight="1" x14ac:dyDescent="0.25">
      <c r="A433" s="59">
        <v>1</v>
      </c>
      <c r="B433" s="60">
        <v>483</v>
      </c>
      <c r="C433" s="60">
        <v>7</v>
      </c>
      <c r="D433" s="61" t="s">
        <v>85</v>
      </c>
      <c r="E433" s="61" t="s">
        <v>510</v>
      </c>
      <c r="F433" s="62">
        <v>2379</v>
      </c>
      <c r="G433" s="63">
        <v>10</v>
      </c>
      <c r="H433" s="63">
        <v>371651.98</v>
      </c>
      <c r="I433" s="64">
        <v>0</v>
      </c>
      <c r="J433" s="65">
        <v>408817.18</v>
      </c>
      <c r="K433" s="63">
        <v>337408.63</v>
      </c>
      <c r="L433" s="64">
        <v>0</v>
      </c>
      <c r="M433" s="65">
        <v>371149.49</v>
      </c>
      <c r="N433" s="63">
        <v>265124.27</v>
      </c>
      <c r="O433" s="64">
        <v>0</v>
      </c>
      <c r="P433" s="65">
        <v>291636.7</v>
      </c>
      <c r="Q433" s="63">
        <v>273337.09999999998</v>
      </c>
      <c r="R433" s="64">
        <v>0</v>
      </c>
      <c r="S433" s="65">
        <v>300670.81</v>
      </c>
      <c r="T433" s="63">
        <v>276435.44</v>
      </c>
      <c r="U433" s="64">
        <v>0</v>
      </c>
      <c r="V433" s="66">
        <v>304078.98</v>
      </c>
      <c r="W433" s="63">
        <v>324220.09000000003</v>
      </c>
      <c r="X433" s="64">
        <v>0</v>
      </c>
      <c r="Y433" s="66">
        <v>356642.09</v>
      </c>
      <c r="Z433" s="63">
        <v>391281.43</v>
      </c>
      <c r="AA433" s="67">
        <v>2450.11</v>
      </c>
      <c r="AB433" s="64">
        <v>0</v>
      </c>
      <c r="AC433" s="66">
        <v>431437.33</v>
      </c>
      <c r="AD433" s="63">
        <v>302714.99</v>
      </c>
      <c r="AE433" s="67">
        <v>1224.93</v>
      </c>
      <c r="AF433" s="64">
        <v>0</v>
      </c>
      <c r="AG433" s="66">
        <v>334485.96999999997</v>
      </c>
      <c r="AH433" s="63">
        <v>325570.31</v>
      </c>
      <c r="AI433" s="67">
        <v>345.22</v>
      </c>
      <c r="AJ433" s="63">
        <v>0</v>
      </c>
      <c r="AK433" s="66">
        <v>360594.51</v>
      </c>
      <c r="AL433" s="63">
        <v>429676.88</v>
      </c>
      <c r="AM433" s="67">
        <v>346.74</v>
      </c>
      <c r="AN433" s="63">
        <v>0</v>
      </c>
      <c r="AO433" s="66">
        <v>476205.01</v>
      </c>
      <c r="AP433" s="63">
        <v>571141.96</v>
      </c>
      <c r="AQ433" s="67">
        <v>382.08</v>
      </c>
      <c r="AR433" s="63">
        <v>0</v>
      </c>
      <c r="AS433" s="66">
        <f t="shared" si="111"/>
        <v>633529.55599999998</v>
      </c>
      <c r="AT433" s="68"/>
      <c r="AU433" s="69"/>
      <c r="AV433" s="63">
        <v>17</v>
      </c>
      <c r="AW433" s="63">
        <v>13</v>
      </c>
      <c r="AX433" s="63">
        <v>13</v>
      </c>
      <c r="AY433" s="63">
        <v>18</v>
      </c>
      <c r="AZ433" s="63">
        <v>26</v>
      </c>
      <c r="BA433" s="63">
        <v>21</v>
      </c>
      <c r="BB433" s="63"/>
      <c r="BC433" s="63"/>
      <c r="BD433" s="70">
        <f t="shared" si="114"/>
        <v>447250.48</v>
      </c>
      <c r="BE433" s="71">
        <f t="shared" si="112"/>
        <v>188</v>
      </c>
      <c r="BF433" s="72">
        <f t="shared" si="121"/>
        <v>520.02</v>
      </c>
      <c r="BG433" s="65">
        <f t="shared" si="113"/>
        <v>789875.58</v>
      </c>
      <c r="BH433" s="73">
        <f t="shared" si="115"/>
        <v>1.983950003220472E-3</v>
      </c>
      <c r="BI433" s="74">
        <f t="shared" si="116"/>
        <v>1.9839500032204698E-3</v>
      </c>
    </row>
    <row r="434" spans="1:61" ht="15.75" customHeight="1" x14ac:dyDescent="0.25">
      <c r="A434" s="59">
        <v>1</v>
      </c>
      <c r="B434" s="60">
        <v>484</v>
      </c>
      <c r="C434" s="60">
        <v>5</v>
      </c>
      <c r="D434" s="61" t="s">
        <v>85</v>
      </c>
      <c r="E434" s="61" t="s">
        <v>511</v>
      </c>
      <c r="F434" s="62">
        <v>4915</v>
      </c>
      <c r="G434" s="63">
        <v>10</v>
      </c>
      <c r="H434" s="63">
        <v>937278.62</v>
      </c>
      <c r="I434" s="64">
        <v>84355.199999999997</v>
      </c>
      <c r="J434" s="65">
        <v>938215.76</v>
      </c>
      <c r="K434" s="63">
        <v>952926.66</v>
      </c>
      <c r="L434" s="64">
        <v>85763.520000000004</v>
      </c>
      <c r="M434" s="65">
        <v>953879.46</v>
      </c>
      <c r="N434" s="63">
        <v>884256.71</v>
      </c>
      <c r="O434" s="64">
        <v>79583.11</v>
      </c>
      <c r="P434" s="65">
        <v>885140.96</v>
      </c>
      <c r="Q434" s="63">
        <v>994850.5</v>
      </c>
      <c r="R434" s="64">
        <v>89951.95</v>
      </c>
      <c r="S434" s="65">
        <v>995388.41</v>
      </c>
      <c r="T434" s="63">
        <v>849441.84</v>
      </c>
      <c r="U434" s="64">
        <v>77035.100000000006</v>
      </c>
      <c r="V434" s="66">
        <v>849647.42</v>
      </c>
      <c r="W434" s="63">
        <v>1146976.6599999999</v>
      </c>
      <c r="X434" s="64">
        <v>104270.64</v>
      </c>
      <c r="Y434" s="66">
        <v>1146976.6200000001</v>
      </c>
      <c r="Z434" s="63">
        <v>1302659.01</v>
      </c>
      <c r="AA434" s="67">
        <v>1073.06</v>
      </c>
      <c r="AB434" s="64">
        <v>118423.58</v>
      </c>
      <c r="AC434" s="66">
        <v>1302658.97</v>
      </c>
      <c r="AD434" s="63">
        <v>1404423.16</v>
      </c>
      <c r="AE434" s="67">
        <v>769.13</v>
      </c>
      <c r="AF434" s="64">
        <v>128427.27</v>
      </c>
      <c r="AG434" s="66">
        <v>1403595.48</v>
      </c>
      <c r="AH434" s="63">
        <v>1318909.9099999999</v>
      </c>
      <c r="AI434" s="67">
        <v>0</v>
      </c>
      <c r="AJ434" s="63">
        <v>120672.52</v>
      </c>
      <c r="AK434" s="66">
        <v>1318499.1200000001</v>
      </c>
      <c r="AL434" s="63">
        <v>1561843.52</v>
      </c>
      <c r="AM434" s="67">
        <v>2.74</v>
      </c>
      <c r="AN434" s="63">
        <v>102097.99</v>
      </c>
      <c r="AO434" s="66">
        <v>1606155.05</v>
      </c>
      <c r="AP434" s="63">
        <v>2042401.64</v>
      </c>
      <c r="AQ434" s="67">
        <v>22</v>
      </c>
      <c r="AR434" s="63">
        <v>132845.93536100001</v>
      </c>
      <c r="AS434" s="66">
        <f t="shared" si="111"/>
        <v>2100925.0511028999</v>
      </c>
      <c r="AT434" s="68"/>
      <c r="AU434" s="69"/>
      <c r="AV434" s="63">
        <v>0</v>
      </c>
      <c r="AW434" s="63">
        <v>0</v>
      </c>
      <c r="AX434" s="63">
        <v>2</v>
      </c>
      <c r="AY434" s="63">
        <v>2</v>
      </c>
      <c r="AZ434" s="63">
        <v>2</v>
      </c>
      <c r="BA434" s="63">
        <v>2</v>
      </c>
      <c r="BB434" s="63"/>
      <c r="BC434" s="63"/>
      <c r="BD434" s="70">
        <f t="shared" si="114"/>
        <v>1546366.73</v>
      </c>
      <c r="BE434" s="71">
        <f t="shared" si="112"/>
        <v>314.62</v>
      </c>
      <c r="BF434" s="72">
        <f t="shared" si="121"/>
        <v>520.02</v>
      </c>
      <c r="BG434" s="65">
        <f t="shared" si="113"/>
        <v>1009540.9999999999</v>
      </c>
      <c r="BH434" s="73">
        <f t="shared" si="115"/>
        <v>2.5356890640943711E-3</v>
      </c>
      <c r="BI434" s="74">
        <f t="shared" si="116"/>
        <v>2.5356890640943698E-3</v>
      </c>
    </row>
    <row r="435" spans="1:61" ht="15.75" customHeight="1" x14ac:dyDescent="0.25">
      <c r="A435" s="59">
        <v>1</v>
      </c>
      <c r="B435" s="60">
        <v>485</v>
      </c>
      <c r="C435" s="60">
        <v>14</v>
      </c>
      <c r="D435" s="61" t="s">
        <v>85</v>
      </c>
      <c r="E435" s="61" t="s">
        <v>512</v>
      </c>
      <c r="F435" s="62">
        <v>1626</v>
      </c>
      <c r="G435" s="63">
        <v>10</v>
      </c>
      <c r="H435" s="63">
        <v>198237.46</v>
      </c>
      <c r="I435" s="64">
        <v>0</v>
      </c>
      <c r="J435" s="65">
        <v>218061.2</v>
      </c>
      <c r="K435" s="63">
        <v>166159.51</v>
      </c>
      <c r="L435" s="64">
        <v>0</v>
      </c>
      <c r="M435" s="65">
        <v>182775.46</v>
      </c>
      <c r="N435" s="63">
        <v>83339.63</v>
      </c>
      <c r="O435" s="64">
        <v>0</v>
      </c>
      <c r="P435" s="65">
        <v>91673.59</v>
      </c>
      <c r="Q435" s="63">
        <v>119035.01</v>
      </c>
      <c r="R435" s="64">
        <v>0</v>
      </c>
      <c r="S435" s="65">
        <v>130938.51</v>
      </c>
      <c r="T435" s="63">
        <v>114897.64</v>
      </c>
      <c r="U435" s="64">
        <v>0</v>
      </c>
      <c r="V435" s="66">
        <v>126387.4</v>
      </c>
      <c r="W435" s="63">
        <v>123170.25</v>
      </c>
      <c r="X435" s="64">
        <v>0</v>
      </c>
      <c r="Y435" s="66">
        <v>135487.28</v>
      </c>
      <c r="Z435" s="63">
        <v>138749.85999999999</v>
      </c>
      <c r="AA435" s="67">
        <v>0</v>
      </c>
      <c r="AB435" s="64">
        <v>0</v>
      </c>
      <c r="AC435" s="66">
        <v>152624.85</v>
      </c>
      <c r="AD435" s="63">
        <v>122090.7</v>
      </c>
      <c r="AE435" s="67">
        <v>0</v>
      </c>
      <c r="AF435" s="64">
        <v>0</v>
      </c>
      <c r="AG435" s="66">
        <v>134299.76999999999</v>
      </c>
      <c r="AH435" s="63">
        <v>136559.92000000001</v>
      </c>
      <c r="AI435" s="67">
        <v>0</v>
      </c>
      <c r="AJ435" s="63">
        <v>0</v>
      </c>
      <c r="AK435" s="66">
        <v>150215.91</v>
      </c>
      <c r="AL435" s="63">
        <v>172943.1</v>
      </c>
      <c r="AM435" s="67">
        <v>0</v>
      </c>
      <c r="AN435" s="63">
        <v>0</v>
      </c>
      <c r="AO435" s="66">
        <v>190237.41</v>
      </c>
      <c r="AP435" s="63">
        <v>237051.85</v>
      </c>
      <c r="AQ435" s="67">
        <v>0</v>
      </c>
      <c r="AR435" s="63">
        <v>0</v>
      </c>
      <c r="AS435" s="66">
        <f t="shared" si="111"/>
        <v>260757.03500000003</v>
      </c>
      <c r="AT435" s="68"/>
      <c r="AU435" s="69"/>
      <c r="AV435" s="63">
        <v>0</v>
      </c>
      <c r="AW435" s="63">
        <v>0</v>
      </c>
      <c r="AX435" s="63">
        <v>0</v>
      </c>
      <c r="AY435" s="63">
        <v>0</v>
      </c>
      <c r="AZ435" s="63">
        <v>0</v>
      </c>
      <c r="BA435" s="63">
        <v>0</v>
      </c>
      <c r="BB435" s="63"/>
      <c r="BC435" s="63"/>
      <c r="BD435" s="70">
        <f t="shared" si="114"/>
        <v>177627</v>
      </c>
      <c r="BE435" s="71">
        <f t="shared" si="112"/>
        <v>109.24</v>
      </c>
      <c r="BF435" s="72">
        <f t="shared" si="121"/>
        <v>520.02</v>
      </c>
      <c r="BG435" s="65">
        <f t="shared" si="113"/>
        <v>667928.27999999991</v>
      </c>
      <c r="BH435" s="73">
        <f t="shared" si="115"/>
        <v>1.6776519578653695E-3</v>
      </c>
      <c r="BI435" s="74">
        <f t="shared" si="116"/>
        <v>1.67765195786537E-3</v>
      </c>
    </row>
    <row r="436" spans="1:61" ht="15.75" customHeight="1" x14ac:dyDescent="0.25">
      <c r="A436" s="59">
        <v>1</v>
      </c>
      <c r="B436" s="60">
        <v>486</v>
      </c>
      <c r="C436" s="60">
        <v>5</v>
      </c>
      <c r="D436" s="61" t="s">
        <v>85</v>
      </c>
      <c r="E436" s="61" t="s">
        <v>513</v>
      </c>
      <c r="F436" s="62">
        <v>3020</v>
      </c>
      <c r="G436" s="63">
        <v>10</v>
      </c>
      <c r="H436" s="63">
        <v>554050.93000000005</v>
      </c>
      <c r="I436" s="64">
        <v>26119.65</v>
      </c>
      <c r="J436" s="65">
        <v>580724.41</v>
      </c>
      <c r="K436" s="63">
        <v>547490.5</v>
      </c>
      <c r="L436" s="64">
        <v>25810.37</v>
      </c>
      <c r="M436" s="65">
        <v>573848.15</v>
      </c>
      <c r="N436" s="63">
        <v>518810.76</v>
      </c>
      <c r="O436" s="64">
        <v>24458.28</v>
      </c>
      <c r="P436" s="65">
        <v>543787.73</v>
      </c>
      <c r="Q436" s="63">
        <v>585748.91</v>
      </c>
      <c r="R436" s="64">
        <v>27770.94</v>
      </c>
      <c r="S436" s="65">
        <v>613775.77</v>
      </c>
      <c r="T436" s="63">
        <v>634250.74</v>
      </c>
      <c r="U436" s="64">
        <v>30082.06</v>
      </c>
      <c r="V436" s="66">
        <v>664585.55000000005</v>
      </c>
      <c r="W436" s="63">
        <v>727983.6</v>
      </c>
      <c r="X436" s="64">
        <v>34665.86</v>
      </c>
      <c r="Y436" s="66">
        <v>762649.51</v>
      </c>
      <c r="Z436" s="63">
        <v>849614.36</v>
      </c>
      <c r="AA436" s="67">
        <v>740.79</v>
      </c>
      <c r="AB436" s="64">
        <v>40457.79</v>
      </c>
      <c r="AC436" s="66">
        <v>890072.22</v>
      </c>
      <c r="AD436" s="63">
        <v>870384.82</v>
      </c>
      <c r="AE436" s="67">
        <v>423.41</v>
      </c>
      <c r="AF436" s="64">
        <v>40900.99</v>
      </c>
      <c r="AG436" s="66">
        <v>914594.38</v>
      </c>
      <c r="AH436" s="63">
        <v>876552.09</v>
      </c>
      <c r="AI436" s="67">
        <v>554.25</v>
      </c>
      <c r="AJ436" s="63">
        <v>42030.239999999998</v>
      </c>
      <c r="AK436" s="66">
        <v>924153.13</v>
      </c>
      <c r="AL436" s="63">
        <v>1105233.29</v>
      </c>
      <c r="AM436" s="67">
        <v>477.7</v>
      </c>
      <c r="AN436" s="63">
        <v>52340.31</v>
      </c>
      <c r="AO436" s="66">
        <v>1165321.55</v>
      </c>
      <c r="AP436" s="63">
        <v>1273638.8400000001</v>
      </c>
      <c r="AQ436" s="67">
        <v>1096.9000000000001</v>
      </c>
      <c r="AR436" s="63">
        <v>60653.107068999998</v>
      </c>
      <c r="AS436" s="66">
        <f t="shared" si="111"/>
        <v>1347749.9122241004</v>
      </c>
      <c r="AT436" s="68"/>
      <c r="AU436" s="69"/>
      <c r="AV436" s="63">
        <v>0</v>
      </c>
      <c r="AW436" s="63">
        <v>12</v>
      </c>
      <c r="AX436" s="63">
        <v>31</v>
      </c>
      <c r="AY436" s="63">
        <v>35</v>
      </c>
      <c r="AZ436" s="63">
        <v>67</v>
      </c>
      <c r="BA436" s="63">
        <v>67</v>
      </c>
      <c r="BB436" s="63"/>
      <c r="BC436" s="63"/>
      <c r="BD436" s="70">
        <f t="shared" si="114"/>
        <v>1048378.24</v>
      </c>
      <c r="BE436" s="71">
        <f t="shared" si="112"/>
        <v>347.15</v>
      </c>
      <c r="BF436" s="72">
        <f t="shared" si="121"/>
        <v>520.02</v>
      </c>
      <c r="BG436" s="65">
        <f t="shared" si="113"/>
        <v>522067.4</v>
      </c>
      <c r="BH436" s="73">
        <f t="shared" si="115"/>
        <v>1.3112895829888848E-3</v>
      </c>
      <c r="BI436" s="74">
        <f t="shared" si="116"/>
        <v>1.31128958298888E-3</v>
      </c>
    </row>
    <row r="437" spans="1:61" ht="15.75" customHeight="1" x14ac:dyDescent="0.25">
      <c r="A437" s="59">
        <v>1</v>
      </c>
      <c r="B437" s="60">
        <v>487</v>
      </c>
      <c r="C437" s="60">
        <v>16</v>
      </c>
      <c r="D437" s="61" t="s">
        <v>89</v>
      </c>
      <c r="E437" s="61" t="s">
        <v>514</v>
      </c>
      <c r="F437" s="62">
        <v>30842</v>
      </c>
      <c r="G437" s="63">
        <v>15</v>
      </c>
      <c r="H437" s="63">
        <v>9441222</v>
      </c>
      <c r="I437" s="64">
        <v>1151593.57</v>
      </c>
      <c r="J437" s="65">
        <v>9533072.6999999993</v>
      </c>
      <c r="K437" s="63">
        <v>9311292.0999999996</v>
      </c>
      <c r="L437" s="64">
        <v>1127059.68</v>
      </c>
      <c r="M437" s="65">
        <v>9411867.2899999991</v>
      </c>
      <c r="N437" s="63">
        <v>8384544.7699999996</v>
      </c>
      <c r="O437" s="64">
        <v>954932.08</v>
      </c>
      <c r="P437" s="65">
        <v>8544054.5899999999</v>
      </c>
      <c r="Q437" s="63">
        <v>8719037.8300000001</v>
      </c>
      <c r="R437" s="64">
        <v>997378.24</v>
      </c>
      <c r="S437" s="65">
        <v>8879908.5299999993</v>
      </c>
      <c r="T437" s="63">
        <v>8130554.5800000001</v>
      </c>
      <c r="U437" s="64">
        <v>932359.89</v>
      </c>
      <c r="V437" s="66">
        <v>8277923.8899999997</v>
      </c>
      <c r="W437" s="63">
        <v>8876877.6699999999</v>
      </c>
      <c r="X437" s="64">
        <v>993851.84</v>
      </c>
      <c r="Y437" s="66">
        <v>9065479.6999999993</v>
      </c>
      <c r="Z437" s="63">
        <v>10645674.73</v>
      </c>
      <c r="AA437" s="67">
        <v>24272.27</v>
      </c>
      <c r="AB437" s="64">
        <v>1224724.83</v>
      </c>
      <c r="AC437" s="66">
        <v>10813276.619999999</v>
      </c>
      <c r="AD437" s="63">
        <v>11731622.630000001</v>
      </c>
      <c r="AE437" s="67">
        <v>5892.86</v>
      </c>
      <c r="AF437" s="64">
        <v>1371614.08</v>
      </c>
      <c r="AG437" s="66">
        <v>11917764.609999999</v>
      </c>
      <c r="AH437" s="63">
        <v>9812338.3000000007</v>
      </c>
      <c r="AI437" s="67">
        <v>4811.53</v>
      </c>
      <c r="AJ437" s="63">
        <v>892032.34</v>
      </c>
      <c r="AK437" s="66">
        <v>10272736.970000001</v>
      </c>
      <c r="AL437" s="63">
        <v>11511425.779999999</v>
      </c>
      <c r="AM437" s="67">
        <v>3664.69</v>
      </c>
      <c r="AN437" s="63">
        <v>1046495.1</v>
      </c>
      <c r="AO437" s="66">
        <v>12055411.1</v>
      </c>
      <c r="AP437" s="63">
        <v>15560075.550000001</v>
      </c>
      <c r="AQ437" s="67">
        <v>2478.3000000000002</v>
      </c>
      <c r="AR437" s="63">
        <v>1414554.9219569999</v>
      </c>
      <c r="AS437" s="66">
        <f t="shared" si="111"/>
        <v>16326770.90124945</v>
      </c>
      <c r="AT437" s="68"/>
      <c r="AU437" s="69"/>
      <c r="AV437" s="63">
        <v>31</v>
      </c>
      <c r="AW437" s="63">
        <v>46</v>
      </c>
      <c r="AX437" s="63">
        <v>87</v>
      </c>
      <c r="AY437" s="63">
        <v>109</v>
      </c>
      <c r="AZ437" s="63">
        <v>272</v>
      </c>
      <c r="BA437" s="63">
        <v>274</v>
      </c>
      <c r="BB437" s="63"/>
      <c r="BC437" s="63"/>
      <c r="BD437" s="70">
        <f t="shared" si="114"/>
        <v>12277192.039999999</v>
      </c>
      <c r="BE437" s="71">
        <f t="shared" si="112"/>
        <v>398.07</v>
      </c>
      <c r="BF437" s="72">
        <f>+$BJ$601</f>
        <v>508.08</v>
      </c>
      <c r="BG437" s="65">
        <f t="shared" si="113"/>
        <v>3392928.42</v>
      </c>
      <c r="BH437" s="73">
        <f t="shared" si="115"/>
        <v>8.5221021135832957E-3</v>
      </c>
      <c r="BI437" s="74">
        <f t="shared" si="116"/>
        <v>8.5221021135832992E-3</v>
      </c>
    </row>
    <row r="438" spans="1:61" ht="15.75" customHeight="1" x14ac:dyDescent="0.25">
      <c r="A438" s="59">
        <v>1</v>
      </c>
      <c r="B438" s="60">
        <v>488</v>
      </c>
      <c r="C438" s="60">
        <v>8</v>
      </c>
      <c r="D438" s="61" t="s">
        <v>85</v>
      </c>
      <c r="E438" s="61" t="s">
        <v>515</v>
      </c>
      <c r="F438" s="62">
        <v>3226</v>
      </c>
      <c r="G438" s="63">
        <v>10</v>
      </c>
      <c r="H438" s="63">
        <v>879656.32</v>
      </c>
      <c r="I438" s="64">
        <v>0</v>
      </c>
      <c r="J438" s="65">
        <v>967621.95</v>
      </c>
      <c r="K438" s="63">
        <v>967860.51</v>
      </c>
      <c r="L438" s="64">
        <v>0</v>
      </c>
      <c r="M438" s="65">
        <v>1064646.57</v>
      </c>
      <c r="N438" s="63">
        <v>866251.31</v>
      </c>
      <c r="O438" s="64">
        <v>0</v>
      </c>
      <c r="P438" s="65">
        <v>952876.44</v>
      </c>
      <c r="Q438" s="63">
        <v>970745.88</v>
      </c>
      <c r="R438" s="64">
        <v>0</v>
      </c>
      <c r="S438" s="65">
        <v>1067820.47</v>
      </c>
      <c r="T438" s="63">
        <v>860692.51</v>
      </c>
      <c r="U438" s="64">
        <v>0</v>
      </c>
      <c r="V438" s="66">
        <v>946761.76</v>
      </c>
      <c r="W438" s="63">
        <v>1097740.33</v>
      </c>
      <c r="X438" s="64">
        <v>0</v>
      </c>
      <c r="Y438" s="66">
        <v>1207514.3600000001</v>
      </c>
      <c r="Z438" s="63">
        <v>1103366.3799999999</v>
      </c>
      <c r="AA438" s="67">
        <v>34818.93</v>
      </c>
      <c r="AB438" s="64">
        <v>0</v>
      </c>
      <c r="AC438" s="66">
        <v>1444544.14</v>
      </c>
      <c r="AD438" s="63">
        <v>1002772.93</v>
      </c>
      <c r="AE438" s="67">
        <v>32543.58</v>
      </c>
      <c r="AF438" s="64">
        <v>0</v>
      </c>
      <c r="AG438" s="66">
        <v>1339022.1399999999</v>
      </c>
      <c r="AH438" s="63">
        <v>894936.35</v>
      </c>
      <c r="AI438" s="67">
        <v>49299.32</v>
      </c>
      <c r="AJ438" s="63">
        <v>0</v>
      </c>
      <c r="AK438" s="66">
        <v>1256280.77</v>
      </c>
      <c r="AL438" s="63">
        <v>1042211.23</v>
      </c>
      <c r="AM438" s="67">
        <v>55406.54</v>
      </c>
      <c r="AN438" s="63">
        <v>0</v>
      </c>
      <c r="AO438" s="66">
        <v>1418134.97</v>
      </c>
      <c r="AP438" s="63">
        <v>1410218.65</v>
      </c>
      <c r="AQ438" s="67">
        <v>60036.79</v>
      </c>
      <c r="AR438" s="63">
        <v>0</v>
      </c>
      <c r="AS438" s="66">
        <f t="shared" si="111"/>
        <v>1838646.6780000001</v>
      </c>
      <c r="AT438" s="68"/>
      <c r="AU438" s="69"/>
      <c r="AV438" s="63">
        <v>1229</v>
      </c>
      <c r="AW438" s="63">
        <v>1241</v>
      </c>
      <c r="AX438" s="63">
        <v>1489</v>
      </c>
      <c r="AY438" s="63">
        <v>1519</v>
      </c>
      <c r="AZ438" s="63">
        <v>1614</v>
      </c>
      <c r="BA438" s="63">
        <v>1614</v>
      </c>
      <c r="BB438" s="63"/>
      <c r="BC438" s="63"/>
      <c r="BD438" s="70">
        <f t="shared" si="114"/>
        <v>1459325.74</v>
      </c>
      <c r="BE438" s="71">
        <f t="shared" si="112"/>
        <v>452.36</v>
      </c>
      <c r="BF438" s="72">
        <f t="shared" ref="BF438:BF440" si="122">+$BJ$600</f>
        <v>520.02</v>
      </c>
      <c r="BG438" s="65">
        <f t="shared" si="113"/>
        <v>218271.15999999989</v>
      </c>
      <c r="BH438" s="73">
        <f t="shared" si="115"/>
        <v>5.4823706359542854E-4</v>
      </c>
      <c r="BI438" s="74">
        <f t="shared" si="116"/>
        <v>5.4823706359542897E-4</v>
      </c>
    </row>
    <row r="439" spans="1:61" ht="15.75" customHeight="1" x14ac:dyDescent="0.25">
      <c r="A439" s="75">
        <v>1</v>
      </c>
      <c r="B439" s="76">
        <v>489</v>
      </c>
      <c r="C439" s="76">
        <v>13</v>
      </c>
      <c r="D439" s="77" t="s">
        <v>85</v>
      </c>
      <c r="E439" s="77" t="s">
        <v>516</v>
      </c>
      <c r="F439" s="62">
        <v>3045</v>
      </c>
      <c r="G439" s="63">
        <v>10</v>
      </c>
      <c r="H439" s="63">
        <v>505275.5</v>
      </c>
      <c r="I439" s="64">
        <v>0</v>
      </c>
      <c r="J439" s="65">
        <v>555803.05000000005</v>
      </c>
      <c r="K439" s="63">
        <v>642173.78</v>
      </c>
      <c r="L439" s="64">
        <v>0</v>
      </c>
      <c r="M439" s="65">
        <v>706391.15</v>
      </c>
      <c r="N439" s="63">
        <v>600592.76</v>
      </c>
      <c r="O439" s="64">
        <v>0</v>
      </c>
      <c r="P439" s="65">
        <v>660652.03</v>
      </c>
      <c r="Q439" s="63">
        <v>646415.01</v>
      </c>
      <c r="R439" s="64">
        <v>0</v>
      </c>
      <c r="S439" s="65">
        <v>711056.52</v>
      </c>
      <c r="T439" s="63">
        <v>585455.56999999995</v>
      </c>
      <c r="U439" s="64">
        <v>0</v>
      </c>
      <c r="V439" s="66">
        <v>644001.12</v>
      </c>
      <c r="W439" s="63">
        <v>757869.2</v>
      </c>
      <c r="X439" s="64">
        <v>0</v>
      </c>
      <c r="Y439" s="66">
        <v>833656.12</v>
      </c>
      <c r="Z439" s="63">
        <v>948707.15</v>
      </c>
      <c r="AA439" s="67">
        <v>194673.37</v>
      </c>
      <c r="AB439" s="64">
        <v>0</v>
      </c>
      <c r="AC439" s="66">
        <v>2974032.02</v>
      </c>
      <c r="AD439" s="63">
        <v>906369.56</v>
      </c>
      <c r="AE439" s="67">
        <v>266266.45</v>
      </c>
      <c r="AF439" s="64">
        <v>0</v>
      </c>
      <c r="AG439" s="66">
        <v>2972877.11</v>
      </c>
      <c r="AH439" s="63">
        <v>931680.67</v>
      </c>
      <c r="AI439" s="67">
        <v>383195.04</v>
      </c>
      <c r="AJ439" s="63">
        <v>0</v>
      </c>
      <c r="AK439" s="66">
        <v>2992105.85</v>
      </c>
      <c r="AL439" s="63">
        <v>1208284.6499999999</v>
      </c>
      <c r="AM439" s="67">
        <v>438984.48</v>
      </c>
      <c r="AN439" s="63">
        <v>0</v>
      </c>
      <c r="AO439" s="66">
        <v>3204780.85</v>
      </c>
      <c r="AP439" s="63">
        <v>1530253.32</v>
      </c>
      <c r="AQ439" s="67">
        <v>405222.40000000002</v>
      </c>
      <c r="AR439" s="63">
        <v>0</v>
      </c>
      <c r="AS439" s="66">
        <f t="shared" si="111"/>
        <v>3634357.6720000003</v>
      </c>
      <c r="AT439" s="68"/>
      <c r="AU439" s="69"/>
      <c r="AV439" s="63">
        <v>9793</v>
      </c>
      <c r="AW439" s="63">
        <v>10360</v>
      </c>
      <c r="AX439" s="63">
        <v>10908</v>
      </c>
      <c r="AY439" s="63">
        <v>10770</v>
      </c>
      <c r="AZ439" s="63">
        <v>10945</v>
      </c>
      <c r="BA439" s="63">
        <v>10950</v>
      </c>
      <c r="BB439" s="63"/>
      <c r="BC439" s="63"/>
      <c r="BD439" s="70">
        <f t="shared" si="114"/>
        <v>3155630.7</v>
      </c>
      <c r="BE439" s="71">
        <f t="shared" si="112"/>
        <v>1036.33</v>
      </c>
      <c r="BF439" s="72">
        <f t="shared" si="122"/>
        <v>520.02</v>
      </c>
      <c r="BG439" s="65">
        <f t="shared" si="113"/>
        <v>0</v>
      </c>
      <c r="BH439" s="73">
        <f t="shared" si="115"/>
        <v>0</v>
      </c>
      <c r="BI439" s="74">
        <f t="shared" si="116"/>
        <v>0</v>
      </c>
    </row>
    <row r="440" spans="1:61" ht="15.75" customHeight="1" x14ac:dyDescent="0.25">
      <c r="A440" s="59">
        <v>1</v>
      </c>
      <c r="B440" s="60">
        <v>490</v>
      </c>
      <c r="C440" s="60">
        <v>6</v>
      </c>
      <c r="D440" s="77" t="s">
        <v>85</v>
      </c>
      <c r="E440" s="61" t="s">
        <v>517</v>
      </c>
      <c r="F440" s="62">
        <v>3842</v>
      </c>
      <c r="G440" s="63">
        <v>10</v>
      </c>
      <c r="H440" s="63">
        <v>535820.75</v>
      </c>
      <c r="I440" s="64">
        <v>0</v>
      </c>
      <c r="J440" s="65">
        <v>589402.81999999995</v>
      </c>
      <c r="K440" s="63">
        <v>574477.88</v>
      </c>
      <c r="L440" s="64">
        <v>0</v>
      </c>
      <c r="M440" s="65">
        <v>631925.67000000004</v>
      </c>
      <c r="N440" s="63">
        <v>398708.07</v>
      </c>
      <c r="O440" s="64">
        <v>0</v>
      </c>
      <c r="P440" s="65">
        <v>438578.87</v>
      </c>
      <c r="Q440" s="63">
        <v>487557.94</v>
      </c>
      <c r="R440" s="64">
        <v>0</v>
      </c>
      <c r="S440" s="65">
        <v>536313.74</v>
      </c>
      <c r="T440" s="63">
        <v>484819.7</v>
      </c>
      <c r="U440" s="64">
        <v>0</v>
      </c>
      <c r="V440" s="66">
        <v>533301.67000000004</v>
      </c>
      <c r="W440" s="63">
        <v>597892.06000000006</v>
      </c>
      <c r="X440" s="64">
        <v>0</v>
      </c>
      <c r="Y440" s="66">
        <v>657681.27</v>
      </c>
      <c r="Z440" s="63">
        <v>724263.34</v>
      </c>
      <c r="AA440" s="67">
        <v>1323.25</v>
      </c>
      <c r="AB440" s="64">
        <v>0</v>
      </c>
      <c r="AC440" s="66">
        <v>796689.68</v>
      </c>
      <c r="AD440" s="63">
        <v>712993.32</v>
      </c>
      <c r="AE440" s="67">
        <v>55.64</v>
      </c>
      <c r="AF440" s="64">
        <v>0</v>
      </c>
      <c r="AG440" s="66">
        <v>784292.65</v>
      </c>
      <c r="AH440" s="63">
        <v>710603.45</v>
      </c>
      <c r="AI440" s="67">
        <v>356.61</v>
      </c>
      <c r="AJ440" s="63">
        <v>0</v>
      </c>
      <c r="AK440" s="66">
        <v>781663.79</v>
      </c>
      <c r="AL440" s="63">
        <v>762120.6</v>
      </c>
      <c r="AM440" s="67">
        <v>0</v>
      </c>
      <c r="AN440" s="63">
        <v>0</v>
      </c>
      <c r="AO440" s="66">
        <v>838332.66</v>
      </c>
      <c r="AP440" s="63">
        <v>1156543.18</v>
      </c>
      <c r="AQ440" s="67">
        <v>0</v>
      </c>
      <c r="AR440" s="63">
        <v>0</v>
      </c>
      <c r="AS440" s="66">
        <f t="shared" si="111"/>
        <v>1272197.4980000001</v>
      </c>
      <c r="AT440" s="68"/>
      <c r="AU440" s="69"/>
      <c r="AV440" s="63">
        <v>0</v>
      </c>
      <c r="AW440" s="63">
        <v>0</v>
      </c>
      <c r="AX440" s="63">
        <v>0</v>
      </c>
      <c r="AY440" s="63">
        <v>0</v>
      </c>
      <c r="AZ440" s="63">
        <v>0</v>
      </c>
      <c r="BA440" s="63">
        <v>0</v>
      </c>
      <c r="BB440" s="63"/>
      <c r="BC440" s="63"/>
      <c r="BD440" s="70">
        <f t="shared" si="114"/>
        <v>894635.26</v>
      </c>
      <c r="BE440" s="71">
        <f t="shared" si="112"/>
        <v>232.86</v>
      </c>
      <c r="BF440" s="72">
        <f t="shared" si="122"/>
        <v>520.02</v>
      </c>
      <c r="BG440" s="65">
        <f t="shared" si="113"/>
        <v>1103268.72</v>
      </c>
      <c r="BH440" s="73">
        <f t="shared" si="115"/>
        <v>2.7711072933753011E-3</v>
      </c>
      <c r="BI440" s="74">
        <f t="shared" si="116"/>
        <v>2.7711072933752998E-3</v>
      </c>
    </row>
    <row r="441" spans="1:61" ht="15.75" customHeight="1" x14ac:dyDescent="0.25">
      <c r="A441" s="59">
        <v>1</v>
      </c>
      <c r="B441" s="60">
        <v>491</v>
      </c>
      <c r="C441" s="60">
        <v>10</v>
      </c>
      <c r="D441" s="77" t="s">
        <v>89</v>
      </c>
      <c r="E441" s="61" t="s">
        <v>518</v>
      </c>
      <c r="F441" s="62">
        <v>19302</v>
      </c>
      <c r="G441" s="63">
        <v>12</v>
      </c>
      <c r="H441" s="63">
        <v>5839334.6100000003</v>
      </c>
      <c r="I441" s="64">
        <v>530363.52</v>
      </c>
      <c r="J441" s="65">
        <v>5946047.6200000001</v>
      </c>
      <c r="K441" s="63">
        <v>5589083.0800000001</v>
      </c>
      <c r="L441" s="64">
        <v>509034.72</v>
      </c>
      <c r="M441" s="65">
        <v>5689654.1600000001</v>
      </c>
      <c r="N441" s="63">
        <v>4771936.76</v>
      </c>
      <c r="O441" s="64">
        <v>429264.6</v>
      </c>
      <c r="P441" s="65">
        <v>4863792.82</v>
      </c>
      <c r="Q441" s="63">
        <v>4948674.9800000004</v>
      </c>
      <c r="R441" s="64">
        <v>447709.08</v>
      </c>
      <c r="S441" s="65">
        <v>5041081.8</v>
      </c>
      <c r="T441" s="63">
        <v>4522115.92</v>
      </c>
      <c r="U441" s="64">
        <v>409675.83</v>
      </c>
      <c r="V441" s="66">
        <v>4605932.9000000004</v>
      </c>
      <c r="W441" s="63">
        <v>5254019.3899999997</v>
      </c>
      <c r="X441" s="64">
        <v>477638.55</v>
      </c>
      <c r="Y441" s="66">
        <v>5349546.54</v>
      </c>
      <c r="Z441" s="63">
        <v>5928093.7699999996</v>
      </c>
      <c r="AA441" s="67">
        <v>16744.580000000002</v>
      </c>
      <c r="AB441" s="64">
        <v>538918.07999999996</v>
      </c>
      <c r="AC441" s="66">
        <v>6024703.9699999997</v>
      </c>
      <c r="AD441" s="63">
        <v>6133176.96</v>
      </c>
      <c r="AE441" s="67">
        <v>4778.28</v>
      </c>
      <c r="AF441" s="64">
        <v>569163.36</v>
      </c>
      <c r="AG441" s="66">
        <v>6234816.5800000001</v>
      </c>
      <c r="AH441" s="63">
        <v>5524583.5099999998</v>
      </c>
      <c r="AI441" s="67">
        <v>3403.67</v>
      </c>
      <c r="AJ441" s="63">
        <v>503607.73</v>
      </c>
      <c r="AK441" s="66">
        <v>5631052.4500000002</v>
      </c>
      <c r="AL441" s="63">
        <v>6987627.8200000003</v>
      </c>
      <c r="AM441" s="67">
        <v>3101.16</v>
      </c>
      <c r="AN441" s="63">
        <v>633825.37</v>
      </c>
      <c r="AO441" s="66">
        <v>7125940.9199999999</v>
      </c>
      <c r="AP441" s="63">
        <v>8654310.6999999993</v>
      </c>
      <c r="AQ441" s="67">
        <v>3384.41</v>
      </c>
      <c r="AR441" s="63">
        <v>786758.46944200003</v>
      </c>
      <c r="AS441" s="66">
        <f t="shared" si="111"/>
        <v>8829941.9494249597</v>
      </c>
      <c r="AT441" s="68"/>
      <c r="AU441" s="69"/>
      <c r="AV441" s="63">
        <v>34</v>
      </c>
      <c r="AW441" s="63">
        <v>38</v>
      </c>
      <c r="AX441" s="63">
        <v>51</v>
      </c>
      <c r="AY441" s="63">
        <v>59</v>
      </c>
      <c r="AZ441" s="63">
        <v>99</v>
      </c>
      <c r="BA441" s="63">
        <v>99</v>
      </c>
      <c r="BB441" s="63"/>
      <c r="BC441" s="63"/>
      <c r="BD441" s="70">
        <f t="shared" si="114"/>
        <v>6769291.1699999999</v>
      </c>
      <c r="BE441" s="71">
        <f t="shared" si="112"/>
        <v>350.7</v>
      </c>
      <c r="BF441" s="72">
        <f t="shared" ref="BF441:BF442" si="123">+$BJ$601</f>
        <v>508.08</v>
      </c>
      <c r="BG441" s="65">
        <f t="shared" si="113"/>
        <v>3037748.76</v>
      </c>
      <c r="BH441" s="73">
        <f t="shared" si="115"/>
        <v>7.6299885890699203E-3</v>
      </c>
      <c r="BI441" s="74">
        <f t="shared" si="116"/>
        <v>7.6299885890699203E-3</v>
      </c>
    </row>
    <row r="442" spans="1:61" ht="15.75" customHeight="1" x14ac:dyDescent="0.25">
      <c r="A442" s="59">
        <v>1</v>
      </c>
      <c r="B442" s="60">
        <v>492</v>
      </c>
      <c r="C442" s="60">
        <v>17</v>
      </c>
      <c r="D442" s="77" t="s">
        <v>89</v>
      </c>
      <c r="E442" s="61" t="s">
        <v>519</v>
      </c>
      <c r="F442" s="62">
        <v>1918</v>
      </c>
      <c r="G442" s="63">
        <v>12</v>
      </c>
      <c r="H442" s="63">
        <v>447140.16</v>
      </c>
      <c r="I442" s="64">
        <v>12893.28</v>
      </c>
      <c r="J442" s="65">
        <v>486356.5</v>
      </c>
      <c r="K442" s="63">
        <v>493257.12</v>
      </c>
      <c r="L442" s="64">
        <v>14223.06</v>
      </c>
      <c r="M442" s="65">
        <v>536518.15</v>
      </c>
      <c r="N442" s="63">
        <v>441239.32</v>
      </c>
      <c r="O442" s="64">
        <v>12723.13</v>
      </c>
      <c r="P442" s="65">
        <v>479938.13</v>
      </c>
      <c r="Q442" s="63">
        <v>445886.66</v>
      </c>
      <c r="R442" s="64">
        <v>13027.72</v>
      </c>
      <c r="S442" s="65">
        <v>484802.02</v>
      </c>
      <c r="T442" s="63">
        <v>453376.63</v>
      </c>
      <c r="U442" s="64">
        <v>13271.28</v>
      </c>
      <c r="V442" s="66">
        <v>492917.99</v>
      </c>
      <c r="W442" s="63">
        <v>533392.17000000004</v>
      </c>
      <c r="X442" s="64">
        <v>15535.69</v>
      </c>
      <c r="Y442" s="66">
        <v>579999.26</v>
      </c>
      <c r="Z442" s="63">
        <v>762940.49</v>
      </c>
      <c r="AA442" s="67">
        <v>72734.559999999998</v>
      </c>
      <c r="AB442" s="64">
        <v>22221.55</v>
      </c>
      <c r="AC442" s="66">
        <v>1229098.1000000001</v>
      </c>
      <c r="AD442" s="63">
        <v>536261.23</v>
      </c>
      <c r="AE442" s="67">
        <v>67507.14</v>
      </c>
      <c r="AF442" s="64">
        <v>15933.44</v>
      </c>
      <c r="AG442" s="66">
        <v>983655.25</v>
      </c>
      <c r="AH442" s="63">
        <v>581581.86</v>
      </c>
      <c r="AI442" s="67">
        <v>98175.18</v>
      </c>
      <c r="AJ442" s="63">
        <v>16939.27</v>
      </c>
      <c r="AK442" s="66">
        <v>1030824.94</v>
      </c>
      <c r="AL442" s="63">
        <v>672482.38</v>
      </c>
      <c r="AM442" s="67">
        <v>104442.9</v>
      </c>
      <c r="AN442" s="63">
        <v>19586.86</v>
      </c>
      <c r="AO442" s="66">
        <v>1113283.46</v>
      </c>
      <c r="AP442" s="63">
        <v>998250.96</v>
      </c>
      <c r="AQ442" s="67">
        <v>101032.71</v>
      </c>
      <c r="AR442" s="63">
        <v>29075.292223</v>
      </c>
      <c r="AS442" s="66">
        <f t="shared" si="111"/>
        <v>1474670.6215102402</v>
      </c>
      <c r="AT442" s="68"/>
      <c r="AU442" s="69"/>
      <c r="AV442" s="63">
        <v>2157</v>
      </c>
      <c r="AW442" s="63">
        <v>2137</v>
      </c>
      <c r="AX442" s="63">
        <v>2280</v>
      </c>
      <c r="AY442" s="63">
        <v>2238</v>
      </c>
      <c r="AZ442" s="63">
        <v>2253</v>
      </c>
      <c r="BA442" s="63">
        <v>2263</v>
      </c>
      <c r="BB442" s="63"/>
      <c r="BC442" s="63"/>
      <c r="BD442" s="70">
        <f t="shared" si="114"/>
        <v>1166306.47</v>
      </c>
      <c r="BE442" s="71">
        <f t="shared" si="112"/>
        <v>608.08000000000004</v>
      </c>
      <c r="BF442" s="72">
        <f t="shared" si="123"/>
        <v>508.08</v>
      </c>
      <c r="BG442" s="65">
        <f t="shared" si="113"/>
        <v>0</v>
      </c>
      <c r="BH442" s="73">
        <f t="shared" si="115"/>
        <v>0</v>
      </c>
      <c r="BI442" s="74">
        <f t="shared" si="116"/>
        <v>0</v>
      </c>
    </row>
    <row r="443" spans="1:61" ht="15.75" customHeight="1" x14ac:dyDescent="0.25">
      <c r="A443" s="59">
        <v>1</v>
      </c>
      <c r="B443" s="60">
        <v>493</v>
      </c>
      <c r="C443" s="60">
        <v>5</v>
      </c>
      <c r="D443" s="77" t="s">
        <v>85</v>
      </c>
      <c r="E443" s="61" t="s">
        <v>520</v>
      </c>
      <c r="F443" s="62">
        <v>1335</v>
      </c>
      <c r="G443" s="63">
        <v>10</v>
      </c>
      <c r="H443" s="63">
        <v>144434.6</v>
      </c>
      <c r="I443" s="64">
        <v>12999.19</v>
      </c>
      <c r="J443" s="65">
        <v>144578.95000000001</v>
      </c>
      <c r="K443" s="63">
        <v>144173.19</v>
      </c>
      <c r="L443" s="64">
        <v>12975.66</v>
      </c>
      <c r="M443" s="65">
        <v>144317.28</v>
      </c>
      <c r="N443" s="63">
        <v>108216.32000000001</v>
      </c>
      <c r="O443" s="64">
        <v>9739.52</v>
      </c>
      <c r="P443" s="65">
        <v>108324.48</v>
      </c>
      <c r="Q443" s="63">
        <v>123328.99</v>
      </c>
      <c r="R443" s="64">
        <v>11215.32</v>
      </c>
      <c r="S443" s="65">
        <v>123325.04</v>
      </c>
      <c r="T443" s="63">
        <v>126614.09</v>
      </c>
      <c r="U443" s="64">
        <v>11511.39</v>
      </c>
      <c r="V443" s="66">
        <v>126612.97</v>
      </c>
      <c r="W443" s="63">
        <v>164977.04999999999</v>
      </c>
      <c r="X443" s="64">
        <v>14997.97</v>
      </c>
      <c r="Y443" s="66">
        <v>164976.99</v>
      </c>
      <c r="Z443" s="63">
        <v>216371.81</v>
      </c>
      <c r="AA443" s="67">
        <v>3839.25</v>
      </c>
      <c r="AB443" s="64">
        <v>19670.23</v>
      </c>
      <c r="AC443" s="66">
        <v>216371.74</v>
      </c>
      <c r="AD443" s="63">
        <v>227370.3</v>
      </c>
      <c r="AE443" s="67">
        <v>0</v>
      </c>
      <c r="AF443" s="64">
        <v>21225.93</v>
      </c>
      <c r="AG443" s="66">
        <v>226758.8</v>
      </c>
      <c r="AH443" s="63">
        <v>218088.35</v>
      </c>
      <c r="AI443" s="67">
        <v>404.87</v>
      </c>
      <c r="AJ443" s="63">
        <v>20744.669999999998</v>
      </c>
      <c r="AK443" s="66">
        <v>217078.05</v>
      </c>
      <c r="AL443" s="63">
        <v>252097.91</v>
      </c>
      <c r="AM443" s="67">
        <v>43.8</v>
      </c>
      <c r="AN443" s="63">
        <v>22610.04</v>
      </c>
      <c r="AO443" s="66">
        <v>252436.66</v>
      </c>
      <c r="AP443" s="63">
        <v>369961.55</v>
      </c>
      <c r="AQ443" s="67">
        <v>90</v>
      </c>
      <c r="AR443" s="63">
        <v>33576.789588</v>
      </c>
      <c r="AS443" s="66">
        <f t="shared" si="111"/>
        <v>371676.14045320003</v>
      </c>
      <c r="AT443" s="68"/>
      <c r="AU443" s="69"/>
      <c r="AV443" s="63">
        <v>0</v>
      </c>
      <c r="AW443" s="63">
        <v>0</v>
      </c>
      <c r="AX443" s="63">
        <v>0</v>
      </c>
      <c r="AY443" s="63">
        <v>0</v>
      </c>
      <c r="AZ443" s="63">
        <v>8</v>
      </c>
      <c r="BA443" s="63">
        <v>8</v>
      </c>
      <c r="BB443" s="63"/>
      <c r="BC443" s="63"/>
      <c r="BD443" s="70">
        <f t="shared" si="114"/>
        <v>256864.28</v>
      </c>
      <c r="BE443" s="71">
        <f t="shared" si="112"/>
        <v>192.41</v>
      </c>
      <c r="BF443" s="72">
        <f t="shared" ref="BF443:BF448" si="124">+$BJ$600</f>
        <v>520.02</v>
      </c>
      <c r="BG443" s="65">
        <f t="shared" si="113"/>
        <v>437359.35000000003</v>
      </c>
      <c r="BH443" s="73">
        <f t="shared" si="115"/>
        <v>1.0985262816214723E-3</v>
      </c>
      <c r="BI443" s="74">
        <f t="shared" si="116"/>
        <v>1.0985262816214699E-3</v>
      </c>
    </row>
    <row r="444" spans="1:61" ht="15.75" customHeight="1" x14ac:dyDescent="0.25">
      <c r="A444" s="59">
        <v>1</v>
      </c>
      <c r="B444" s="60">
        <v>494</v>
      </c>
      <c r="C444" s="60">
        <v>14</v>
      </c>
      <c r="D444" s="77" t="s">
        <v>85</v>
      </c>
      <c r="E444" s="61" t="s">
        <v>521</v>
      </c>
      <c r="F444" s="62">
        <v>1496</v>
      </c>
      <c r="G444" s="63">
        <v>10</v>
      </c>
      <c r="H444" s="63">
        <v>181729.86</v>
      </c>
      <c r="I444" s="64">
        <v>0</v>
      </c>
      <c r="J444" s="65">
        <v>199902.84</v>
      </c>
      <c r="K444" s="63">
        <v>151826.57</v>
      </c>
      <c r="L444" s="64">
        <v>0</v>
      </c>
      <c r="M444" s="65">
        <v>167009.23000000001</v>
      </c>
      <c r="N444" s="63">
        <v>89972.03</v>
      </c>
      <c r="O444" s="64">
        <v>0</v>
      </c>
      <c r="P444" s="65">
        <v>98969.23</v>
      </c>
      <c r="Q444" s="63">
        <v>128683.58</v>
      </c>
      <c r="R444" s="64">
        <v>0</v>
      </c>
      <c r="S444" s="65">
        <v>141551.94</v>
      </c>
      <c r="T444" s="63">
        <v>159581.74</v>
      </c>
      <c r="U444" s="64">
        <v>0</v>
      </c>
      <c r="V444" s="66">
        <v>175539.92</v>
      </c>
      <c r="W444" s="63">
        <v>216232.2</v>
      </c>
      <c r="X444" s="64">
        <v>0</v>
      </c>
      <c r="Y444" s="66">
        <v>237855.42</v>
      </c>
      <c r="Z444" s="63">
        <v>287257.3</v>
      </c>
      <c r="AA444" s="67">
        <v>0</v>
      </c>
      <c r="AB444" s="64">
        <v>0</v>
      </c>
      <c r="AC444" s="66">
        <v>315983.02</v>
      </c>
      <c r="AD444" s="63">
        <v>295499.93</v>
      </c>
      <c r="AE444" s="67">
        <v>0</v>
      </c>
      <c r="AF444" s="64">
        <v>0</v>
      </c>
      <c r="AG444" s="66">
        <v>325049.92</v>
      </c>
      <c r="AH444" s="63">
        <v>344686.15</v>
      </c>
      <c r="AI444" s="67">
        <v>0</v>
      </c>
      <c r="AJ444" s="63">
        <v>0</v>
      </c>
      <c r="AK444" s="66">
        <v>379154.77</v>
      </c>
      <c r="AL444" s="63">
        <v>270808.8</v>
      </c>
      <c r="AM444" s="67">
        <v>0</v>
      </c>
      <c r="AN444" s="63">
        <v>0</v>
      </c>
      <c r="AO444" s="66">
        <v>297889.68</v>
      </c>
      <c r="AP444" s="63">
        <v>416299.33</v>
      </c>
      <c r="AQ444" s="67">
        <v>0</v>
      </c>
      <c r="AR444" s="63">
        <v>0</v>
      </c>
      <c r="AS444" s="66">
        <f t="shared" si="111"/>
        <v>457929.26300000004</v>
      </c>
      <c r="AT444" s="68"/>
      <c r="AU444" s="69"/>
      <c r="AV444" s="63">
        <v>0</v>
      </c>
      <c r="AW444" s="63">
        <v>0</v>
      </c>
      <c r="AX444" s="63">
        <v>0</v>
      </c>
      <c r="AY444" s="63">
        <v>0</v>
      </c>
      <c r="AZ444" s="63">
        <v>0</v>
      </c>
      <c r="BA444" s="63">
        <v>0</v>
      </c>
      <c r="BB444" s="63"/>
      <c r="BC444" s="63"/>
      <c r="BD444" s="70">
        <f t="shared" si="114"/>
        <v>355201.33</v>
      </c>
      <c r="BE444" s="71">
        <f t="shared" si="112"/>
        <v>237.43</v>
      </c>
      <c r="BF444" s="72">
        <f t="shared" si="124"/>
        <v>520.02</v>
      </c>
      <c r="BG444" s="65">
        <f t="shared" si="113"/>
        <v>422754.63999999996</v>
      </c>
      <c r="BH444" s="73">
        <f t="shared" si="115"/>
        <v>1.0618432707964836E-3</v>
      </c>
      <c r="BI444" s="74">
        <f t="shared" si="116"/>
        <v>1.0618432707964801E-3</v>
      </c>
    </row>
    <row r="445" spans="1:61" ht="15.75" customHeight="1" x14ac:dyDescent="0.25">
      <c r="A445" s="59">
        <v>1</v>
      </c>
      <c r="B445" s="60">
        <v>495</v>
      </c>
      <c r="C445" s="60">
        <v>8</v>
      </c>
      <c r="D445" s="77" t="s">
        <v>85</v>
      </c>
      <c r="E445" s="61" t="s">
        <v>522</v>
      </c>
      <c r="F445" s="62">
        <v>16084</v>
      </c>
      <c r="G445" s="63">
        <v>10</v>
      </c>
      <c r="H445" s="63">
        <v>5649424.4299999997</v>
      </c>
      <c r="I445" s="64">
        <v>0</v>
      </c>
      <c r="J445" s="65">
        <v>6214366.8700000001</v>
      </c>
      <c r="K445" s="63">
        <v>5911781.2199999997</v>
      </c>
      <c r="L445" s="64">
        <v>0</v>
      </c>
      <c r="M445" s="65">
        <v>6502959.3399999999</v>
      </c>
      <c r="N445" s="63">
        <v>5374080.7599999998</v>
      </c>
      <c r="O445" s="64">
        <v>0</v>
      </c>
      <c r="P445" s="65">
        <v>5911488.8300000001</v>
      </c>
      <c r="Q445" s="63">
        <v>5810609.7800000003</v>
      </c>
      <c r="R445" s="64">
        <v>0</v>
      </c>
      <c r="S445" s="65">
        <v>6391670.7599999998</v>
      </c>
      <c r="T445" s="63">
        <v>5474290.7300000004</v>
      </c>
      <c r="U445" s="64">
        <v>0</v>
      </c>
      <c r="V445" s="66">
        <v>6021719.8099999996</v>
      </c>
      <c r="W445" s="63">
        <v>6389873.4199999999</v>
      </c>
      <c r="X445" s="64">
        <v>0</v>
      </c>
      <c r="Y445" s="66">
        <v>7028860.7599999998</v>
      </c>
      <c r="Z445" s="63">
        <v>6909780.2699999996</v>
      </c>
      <c r="AA445" s="67">
        <v>33118.11</v>
      </c>
      <c r="AB445" s="64">
        <v>0</v>
      </c>
      <c r="AC445" s="66">
        <v>7614258.7000000002</v>
      </c>
      <c r="AD445" s="63">
        <v>6680113.75</v>
      </c>
      <c r="AE445" s="67">
        <v>8841.9500000000007</v>
      </c>
      <c r="AF445" s="64">
        <v>0</v>
      </c>
      <c r="AG445" s="66">
        <v>7395556.0599999996</v>
      </c>
      <c r="AH445" s="63">
        <v>6375801.6900000004</v>
      </c>
      <c r="AI445" s="67">
        <v>7153.02</v>
      </c>
      <c r="AJ445" s="63">
        <v>0</v>
      </c>
      <c r="AK445" s="66">
        <v>7064203.5700000003</v>
      </c>
      <c r="AL445" s="63">
        <v>7988208.1699999999</v>
      </c>
      <c r="AM445" s="67">
        <v>8871.6200000000008</v>
      </c>
      <c r="AN445" s="63">
        <v>0</v>
      </c>
      <c r="AO445" s="66">
        <v>8846033.8900000006</v>
      </c>
      <c r="AP445" s="63">
        <v>10877005.17</v>
      </c>
      <c r="AQ445" s="67">
        <v>14244</v>
      </c>
      <c r="AR445" s="63">
        <v>0</v>
      </c>
      <c r="AS445" s="66">
        <f t="shared" si="111"/>
        <v>12041231.235000001</v>
      </c>
      <c r="AT445" s="68"/>
      <c r="AU445" s="69"/>
      <c r="AV445" s="63">
        <v>228</v>
      </c>
      <c r="AW445" s="63">
        <v>261</v>
      </c>
      <c r="AX445" s="63">
        <v>268</v>
      </c>
      <c r="AY445" s="63">
        <v>314</v>
      </c>
      <c r="AZ445" s="63">
        <v>421</v>
      </c>
      <c r="BA445" s="63">
        <v>421</v>
      </c>
      <c r="BB445" s="63"/>
      <c r="BC445" s="63"/>
      <c r="BD445" s="70">
        <f t="shared" si="114"/>
        <v>8592256.6899999995</v>
      </c>
      <c r="BE445" s="71">
        <f t="shared" si="112"/>
        <v>534.21</v>
      </c>
      <c r="BF445" s="72">
        <f t="shared" si="124"/>
        <v>520.02</v>
      </c>
      <c r="BG445" s="65">
        <f t="shared" si="113"/>
        <v>0</v>
      </c>
      <c r="BH445" s="73">
        <f t="shared" si="115"/>
        <v>0</v>
      </c>
      <c r="BI445" s="74">
        <f t="shared" si="116"/>
        <v>0</v>
      </c>
    </row>
    <row r="446" spans="1:61" ht="15.75" customHeight="1" x14ac:dyDescent="0.25">
      <c r="A446" s="59">
        <v>1</v>
      </c>
      <c r="B446" s="60">
        <v>497</v>
      </c>
      <c r="C446" s="60">
        <v>18</v>
      </c>
      <c r="D446" s="77" t="s">
        <v>85</v>
      </c>
      <c r="E446" s="61" t="s">
        <v>523</v>
      </c>
      <c r="F446" s="62">
        <v>2096</v>
      </c>
      <c r="G446" s="63">
        <v>10</v>
      </c>
      <c r="H446" s="63">
        <v>621521.54</v>
      </c>
      <c r="I446" s="64">
        <v>29300.27</v>
      </c>
      <c r="J446" s="65">
        <v>651443.4</v>
      </c>
      <c r="K446" s="63">
        <v>685783.79</v>
      </c>
      <c r="L446" s="64">
        <v>32329.77</v>
      </c>
      <c r="M446" s="65">
        <v>718799.42</v>
      </c>
      <c r="N446" s="63">
        <v>634223.4</v>
      </c>
      <c r="O446" s="64">
        <v>29899.15</v>
      </c>
      <c r="P446" s="65">
        <v>664756.67000000004</v>
      </c>
      <c r="Q446" s="63">
        <v>784364.02</v>
      </c>
      <c r="R446" s="64">
        <v>37249.33</v>
      </c>
      <c r="S446" s="65">
        <v>821826.16</v>
      </c>
      <c r="T446" s="63">
        <v>782443.14</v>
      </c>
      <c r="U446" s="64">
        <v>37191.99</v>
      </c>
      <c r="V446" s="66">
        <v>819776.26</v>
      </c>
      <c r="W446" s="63">
        <v>3090409.91</v>
      </c>
      <c r="X446" s="64">
        <v>147163.15</v>
      </c>
      <c r="Y446" s="66">
        <v>3237571.44</v>
      </c>
      <c r="Z446" s="63">
        <v>935274.77</v>
      </c>
      <c r="AA446" s="67">
        <v>29375.98</v>
      </c>
      <c r="AB446" s="64">
        <v>44537.16</v>
      </c>
      <c r="AC446" s="66">
        <v>1111961.26</v>
      </c>
      <c r="AD446" s="63">
        <v>766878.2</v>
      </c>
      <c r="AE446" s="67">
        <v>20755.28</v>
      </c>
      <c r="AF446" s="64">
        <v>36518.230000000003</v>
      </c>
      <c r="AG446" s="66">
        <v>958606.17</v>
      </c>
      <c r="AH446" s="63">
        <v>744575.46</v>
      </c>
      <c r="AI446" s="67">
        <v>28030.45</v>
      </c>
      <c r="AJ446" s="63">
        <v>35456</v>
      </c>
      <c r="AK446" s="66">
        <v>962934.73</v>
      </c>
      <c r="AL446" s="63">
        <v>988966.62</v>
      </c>
      <c r="AM446" s="67">
        <v>34228.85</v>
      </c>
      <c r="AN446" s="63">
        <v>47093.67</v>
      </c>
      <c r="AO446" s="66">
        <v>1217839.1299999999</v>
      </c>
      <c r="AP446" s="63">
        <v>1372646.34</v>
      </c>
      <c r="AQ446" s="67">
        <v>39195.15</v>
      </c>
      <c r="AR446" s="63">
        <v>65364.204375000001</v>
      </c>
      <c r="AS446" s="66">
        <f t="shared" si="111"/>
        <v>1637534.3881875004</v>
      </c>
      <c r="AT446" s="68"/>
      <c r="AU446" s="69"/>
      <c r="AV446" s="63">
        <v>751</v>
      </c>
      <c r="AW446" s="63">
        <v>813</v>
      </c>
      <c r="AX446" s="63">
        <v>976</v>
      </c>
      <c r="AY446" s="63">
        <v>1002</v>
      </c>
      <c r="AZ446" s="63">
        <v>1108</v>
      </c>
      <c r="BA446" s="63">
        <v>1100</v>
      </c>
      <c r="BB446" s="63"/>
      <c r="BC446" s="63"/>
      <c r="BD446" s="70">
        <f t="shared" si="114"/>
        <v>1177775.1399999999</v>
      </c>
      <c r="BE446" s="71">
        <f t="shared" si="112"/>
        <v>561.91999999999996</v>
      </c>
      <c r="BF446" s="72">
        <f t="shared" si="124"/>
        <v>520.02</v>
      </c>
      <c r="BG446" s="65">
        <f t="shared" si="113"/>
        <v>0</v>
      </c>
      <c r="BH446" s="73">
        <f t="shared" si="115"/>
        <v>0</v>
      </c>
      <c r="BI446" s="74">
        <f t="shared" si="116"/>
        <v>0</v>
      </c>
    </row>
    <row r="447" spans="1:61" ht="15.75" customHeight="1" x14ac:dyDescent="0.25">
      <c r="A447" s="59">
        <v>1</v>
      </c>
      <c r="B447" s="60">
        <v>498</v>
      </c>
      <c r="C447" s="60">
        <v>18</v>
      </c>
      <c r="D447" s="77" t="s">
        <v>85</v>
      </c>
      <c r="E447" s="61" t="s">
        <v>524</v>
      </c>
      <c r="F447" s="62">
        <v>1142</v>
      </c>
      <c r="G447" s="63">
        <v>10</v>
      </c>
      <c r="H447" s="63">
        <v>293884.62</v>
      </c>
      <c r="I447" s="64">
        <v>8474.1</v>
      </c>
      <c r="J447" s="65">
        <v>313951.57</v>
      </c>
      <c r="K447" s="63">
        <v>359958.47</v>
      </c>
      <c r="L447" s="64">
        <v>10379.32</v>
      </c>
      <c r="M447" s="65">
        <v>384537.06</v>
      </c>
      <c r="N447" s="63">
        <v>270945.03999999998</v>
      </c>
      <c r="O447" s="64">
        <v>7812.78</v>
      </c>
      <c r="P447" s="65">
        <v>289445.49</v>
      </c>
      <c r="Q447" s="63">
        <v>319053.2</v>
      </c>
      <c r="R447" s="64">
        <v>9285.42</v>
      </c>
      <c r="S447" s="65">
        <v>340744.57</v>
      </c>
      <c r="T447" s="63">
        <v>318099.90999999997</v>
      </c>
      <c r="U447" s="64">
        <v>9289.98</v>
      </c>
      <c r="V447" s="66">
        <v>339690.92</v>
      </c>
      <c r="W447" s="63">
        <v>328899.78000000003</v>
      </c>
      <c r="X447" s="64">
        <v>9579.6299999999992</v>
      </c>
      <c r="Y447" s="66">
        <v>351252.17</v>
      </c>
      <c r="Z447" s="63">
        <v>448574.81</v>
      </c>
      <c r="AA447" s="67">
        <v>10474.02</v>
      </c>
      <c r="AB447" s="64">
        <v>13065.31</v>
      </c>
      <c r="AC447" s="66">
        <v>540901.56999999995</v>
      </c>
      <c r="AD447" s="63">
        <v>345754.3</v>
      </c>
      <c r="AE447" s="67">
        <v>9111.91</v>
      </c>
      <c r="AF447" s="64">
        <v>10080.92</v>
      </c>
      <c r="AG447" s="66">
        <v>439587.92</v>
      </c>
      <c r="AH447" s="63">
        <v>358957.68</v>
      </c>
      <c r="AI447" s="67">
        <v>15375.66</v>
      </c>
      <c r="AJ447" s="63">
        <v>10449.75</v>
      </c>
      <c r="AK447" s="66">
        <v>474408.86</v>
      </c>
      <c r="AL447" s="63">
        <v>513515.53</v>
      </c>
      <c r="AM447" s="67">
        <v>16153.17</v>
      </c>
      <c r="AN447" s="63">
        <v>14956.96</v>
      </c>
      <c r="AO447" s="66">
        <v>643427.14</v>
      </c>
      <c r="AP447" s="63">
        <v>821106.53</v>
      </c>
      <c r="AQ447" s="67">
        <v>17717.36</v>
      </c>
      <c r="AR447" s="63">
        <v>23916.913538000001</v>
      </c>
      <c r="AS447" s="66">
        <f t="shared" si="111"/>
        <v>995819.89810820017</v>
      </c>
      <c r="AT447" s="68"/>
      <c r="AU447" s="69"/>
      <c r="AV447" s="63">
        <v>335</v>
      </c>
      <c r="AW447" s="63">
        <v>367</v>
      </c>
      <c r="AX447" s="63">
        <v>493</v>
      </c>
      <c r="AY447" s="63">
        <v>515</v>
      </c>
      <c r="AZ447" s="63">
        <v>632</v>
      </c>
      <c r="BA447" s="63">
        <v>632</v>
      </c>
      <c r="BB447" s="63"/>
      <c r="BC447" s="63"/>
      <c r="BD447" s="70">
        <f t="shared" si="114"/>
        <v>618829.07999999996</v>
      </c>
      <c r="BE447" s="71">
        <f t="shared" si="112"/>
        <v>541.88</v>
      </c>
      <c r="BF447" s="72">
        <f t="shared" si="124"/>
        <v>520.02</v>
      </c>
      <c r="BG447" s="65">
        <f t="shared" si="113"/>
        <v>0</v>
      </c>
      <c r="BH447" s="73">
        <f t="shared" si="115"/>
        <v>0</v>
      </c>
      <c r="BI447" s="74">
        <f t="shared" si="116"/>
        <v>0</v>
      </c>
    </row>
    <row r="448" spans="1:61" ht="15.75" customHeight="1" x14ac:dyDescent="0.25">
      <c r="A448" s="59">
        <v>1</v>
      </c>
      <c r="B448" s="60">
        <v>499</v>
      </c>
      <c r="C448" s="60">
        <v>10</v>
      </c>
      <c r="D448" s="77" t="s">
        <v>85</v>
      </c>
      <c r="E448" s="61" t="s">
        <v>525</v>
      </c>
      <c r="F448" s="62">
        <v>1896</v>
      </c>
      <c r="G448" s="63">
        <v>10</v>
      </c>
      <c r="H448" s="63">
        <v>68627.429999999993</v>
      </c>
      <c r="I448" s="64">
        <v>0</v>
      </c>
      <c r="J448" s="65">
        <v>75490.17</v>
      </c>
      <c r="K448" s="63">
        <v>71900.5</v>
      </c>
      <c r="L448" s="64">
        <v>0</v>
      </c>
      <c r="M448" s="65">
        <v>79090.55</v>
      </c>
      <c r="N448" s="63">
        <v>70803.87</v>
      </c>
      <c r="O448" s="64">
        <v>0</v>
      </c>
      <c r="P448" s="65">
        <v>77884.259999999995</v>
      </c>
      <c r="Q448" s="63">
        <v>84901.49</v>
      </c>
      <c r="R448" s="64">
        <v>0</v>
      </c>
      <c r="S448" s="65">
        <v>93391.64</v>
      </c>
      <c r="T448" s="63">
        <v>64215.87</v>
      </c>
      <c r="U448" s="64">
        <v>0</v>
      </c>
      <c r="V448" s="66">
        <v>70637.45</v>
      </c>
      <c r="W448" s="63">
        <v>84535.75</v>
      </c>
      <c r="X448" s="64">
        <v>0</v>
      </c>
      <c r="Y448" s="66">
        <v>92989.33</v>
      </c>
      <c r="Z448" s="63">
        <v>118297.99</v>
      </c>
      <c r="AA448" s="67">
        <v>85.36</v>
      </c>
      <c r="AB448" s="64">
        <v>0</v>
      </c>
      <c r="AC448" s="66">
        <v>130127.79</v>
      </c>
      <c r="AD448" s="63">
        <v>72714.84</v>
      </c>
      <c r="AE448" s="67">
        <v>0</v>
      </c>
      <c r="AF448" s="64">
        <v>0</v>
      </c>
      <c r="AG448" s="66">
        <v>79986.33</v>
      </c>
      <c r="AH448" s="63">
        <v>106741.77</v>
      </c>
      <c r="AI448" s="67">
        <v>0</v>
      </c>
      <c r="AJ448" s="63">
        <v>0</v>
      </c>
      <c r="AK448" s="66">
        <v>117415.95</v>
      </c>
      <c r="AL448" s="63">
        <v>92918.17</v>
      </c>
      <c r="AM448" s="67">
        <v>128.74</v>
      </c>
      <c r="AN448" s="63">
        <v>0</v>
      </c>
      <c r="AO448" s="66">
        <v>103382.33</v>
      </c>
      <c r="AP448" s="63">
        <v>172563.45</v>
      </c>
      <c r="AQ448" s="67">
        <v>90.57</v>
      </c>
      <c r="AR448" s="63">
        <v>0</v>
      </c>
      <c r="AS448" s="66">
        <f t="shared" si="111"/>
        <v>192786.00000000003</v>
      </c>
      <c r="AT448" s="68"/>
      <c r="AU448" s="69"/>
      <c r="AV448" s="63">
        <v>0</v>
      </c>
      <c r="AW448" s="63">
        <v>0</v>
      </c>
      <c r="AX448" s="63">
        <v>0</v>
      </c>
      <c r="AY448" s="63">
        <v>6</v>
      </c>
      <c r="AZ448" s="63">
        <v>14</v>
      </c>
      <c r="BA448" s="63">
        <v>14</v>
      </c>
      <c r="BB448" s="63"/>
      <c r="BC448" s="63"/>
      <c r="BD448" s="70">
        <f t="shared" si="114"/>
        <v>124739.68</v>
      </c>
      <c r="BE448" s="71">
        <f t="shared" si="112"/>
        <v>65.790000000000006</v>
      </c>
      <c r="BF448" s="72">
        <f t="shared" si="124"/>
        <v>520.02</v>
      </c>
      <c r="BG448" s="65">
        <f t="shared" si="113"/>
        <v>861220.08</v>
      </c>
      <c r="BH448" s="73">
        <f t="shared" si="115"/>
        <v>2.1631477459899892E-3</v>
      </c>
      <c r="BI448" s="74">
        <f t="shared" si="116"/>
        <v>2.1631477459899901E-3</v>
      </c>
    </row>
    <row r="449" spans="1:61" ht="15.75" customHeight="1" x14ac:dyDescent="0.25">
      <c r="A449" s="59">
        <v>1</v>
      </c>
      <c r="B449" s="60">
        <v>500</v>
      </c>
      <c r="C449" s="60">
        <v>15</v>
      </c>
      <c r="D449" s="77" t="s">
        <v>89</v>
      </c>
      <c r="E449" s="61" t="s">
        <v>526</v>
      </c>
      <c r="F449" s="62">
        <v>8649</v>
      </c>
      <c r="G449" s="63">
        <v>12</v>
      </c>
      <c r="H449" s="63">
        <v>2053257.27</v>
      </c>
      <c r="I449" s="64">
        <v>117805.99</v>
      </c>
      <c r="J449" s="65">
        <v>2167705.4300000002</v>
      </c>
      <c r="K449" s="63">
        <v>2331733.23</v>
      </c>
      <c r="L449" s="64">
        <v>134170.04999999999</v>
      </c>
      <c r="M449" s="65">
        <v>2461270.77</v>
      </c>
      <c r="N449" s="63">
        <v>2139069.7599999998</v>
      </c>
      <c r="O449" s="64">
        <v>119841.18</v>
      </c>
      <c r="P449" s="65">
        <v>2261536.02</v>
      </c>
      <c r="Q449" s="63">
        <v>2117375.92</v>
      </c>
      <c r="R449" s="64">
        <v>121178.2</v>
      </c>
      <c r="S449" s="65">
        <v>2235741.44</v>
      </c>
      <c r="T449" s="63">
        <v>1999830.62</v>
      </c>
      <c r="U449" s="64">
        <v>114899.31</v>
      </c>
      <c r="V449" s="66">
        <v>2111123.06</v>
      </c>
      <c r="W449" s="63">
        <v>2353097.1</v>
      </c>
      <c r="X449" s="64">
        <v>133193.98000000001</v>
      </c>
      <c r="Y449" s="66">
        <v>2486291.4900000002</v>
      </c>
      <c r="Z449" s="63">
        <v>2811447.98</v>
      </c>
      <c r="AA449" s="67">
        <v>362132.58</v>
      </c>
      <c r="AB449" s="64">
        <v>159138.32999999999</v>
      </c>
      <c r="AC449" s="66">
        <v>5128980.01</v>
      </c>
      <c r="AD449" s="63">
        <v>2777988.43</v>
      </c>
      <c r="AE449" s="67">
        <v>318455.98</v>
      </c>
      <c r="AF449" s="64">
        <v>158736.85</v>
      </c>
      <c r="AG449" s="66">
        <v>5110771.22</v>
      </c>
      <c r="AH449" s="63">
        <v>2325185.75</v>
      </c>
      <c r="AI449" s="67">
        <v>461023.28</v>
      </c>
      <c r="AJ449" s="63">
        <v>34462.720000000001</v>
      </c>
      <c r="AK449" s="66">
        <v>4434642.9800000004</v>
      </c>
      <c r="AL449" s="63">
        <v>3364218.78</v>
      </c>
      <c r="AM449" s="67">
        <v>472805.97</v>
      </c>
      <c r="AN449" s="63">
        <v>0</v>
      </c>
      <c r="AO449" s="66">
        <v>5821762.7999999998</v>
      </c>
      <c r="AP449" s="63">
        <v>4603198.1500000004</v>
      </c>
      <c r="AQ449" s="67">
        <v>463378.86</v>
      </c>
      <c r="AR449" s="63">
        <v>0</v>
      </c>
      <c r="AS449" s="66">
        <f t="shared" si="111"/>
        <v>7366637.3872000016</v>
      </c>
      <c r="AT449" s="68"/>
      <c r="AU449" s="69"/>
      <c r="AV449" s="63">
        <v>11499</v>
      </c>
      <c r="AW449" s="63">
        <v>11364</v>
      </c>
      <c r="AX449" s="63">
        <v>10698</v>
      </c>
      <c r="AY449" s="63">
        <v>11586</v>
      </c>
      <c r="AZ449" s="63">
        <v>12244</v>
      </c>
      <c r="BA449" s="63">
        <v>12233</v>
      </c>
      <c r="BB449" s="63"/>
      <c r="BC449" s="63"/>
      <c r="BD449" s="70">
        <f t="shared" si="114"/>
        <v>5572558.8799999999</v>
      </c>
      <c r="BE449" s="71">
        <f t="shared" si="112"/>
        <v>644.29999999999995</v>
      </c>
      <c r="BF449" s="72">
        <f t="shared" ref="BF449:BF450" si="125">+$BJ$601</f>
        <v>508.08</v>
      </c>
      <c r="BG449" s="65">
        <f t="shared" si="113"/>
        <v>0</v>
      </c>
      <c r="BH449" s="73">
        <f t="shared" si="115"/>
        <v>0</v>
      </c>
      <c r="BI449" s="74">
        <f t="shared" si="116"/>
        <v>0</v>
      </c>
    </row>
    <row r="450" spans="1:61" ht="15.75" customHeight="1" x14ac:dyDescent="0.25">
      <c r="A450" s="59">
        <v>1</v>
      </c>
      <c r="B450" s="60">
        <v>502</v>
      </c>
      <c r="C450" s="60">
        <v>18</v>
      </c>
      <c r="D450" s="77" t="s">
        <v>89</v>
      </c>
      <c r="E450" s="61" t="s">
        <v>527</v>
      </c>
      <c r="F450" s="62">
        <v>5838</v>
      </c>
      <c r="G450" s="63">
        <v>12</v>
      </c>
      <c r="H450" s="63">
        <v>1788612.54</v>
      </c>
      <c r="I450" s="64">
        <v>84320.14</v>
      </c>
      <c r="J450" s="65">
        <v>1908807.49</v>
      </c>
      <c r="K450" s="63">
        <v>1846129.96</v>
      </c>
      <c r="L450" s="64">
        <v>87031.67</v>
      </c>
      <c r="M450" s="65">
        <v>1970190.09</v>
      </c>
      <c r="N450" s="63">
        <v>1635856.03</v>
      </c>
      <c r="O450" s="64">
        <v>112988.31</v>
      </c>
      <c r="P450" s="65">
        <v>1705611.85</v>
      </c>
      <c r="Q450" s="63">
        <v>1718000.28</v>
      </c>
      <c r="R450" s="64">
        <v>119616.02</v>
      </c>
      <c r="S450" s="65">
        <v>1790190.36</v>
      </c>
      <c r="T450" s="63">
        <v>1711376.43</v>
      </c>
      <c r="U450" s="64">
        <v>119347.17</v>
      </c>
      <c r="V450" s="66">
        <v>1783072.77</v>
      </c>
      <c r="W450" s="63">
        <v>2032165.45</v>
      </c>
      <c r="X450" s="64">
        <v>141778.92000000001</v>
      </c>
      <c r="Y450" s="66">
        <v>2117232.92</v>
      </c>
      <c r="Z450" s="63">
        <v>2058223.93</v>
      </c>
      <c r="AA450" s="67">
        <v>91698.31</v>
      </c>
      <c r="AB450" s="64">
        <v>143596.95000000001</v>
      </c>
      <c r="AC450" s="66">
        <v>2696555.69</v>
      </c>
      <c r="AD450" s="63">
        <v>1874603.37</v>
      </c>
      <c r="AE450" s="67">
        <v>97280.48</v>
      </c>
      <c r="AF450" s="64">
        <v>136417.47</v>
      </c>
      <c r="AG450" s="66">
        <v>2526135.7799999998</v>
      </c>
      <c r="AH450" s="63">
        <v>1850225.17</v>
      </c>
      <c r="AI450" s="67">
        <v>140250.47</v>
      </c>
      <c r="AJ450" s="63">
        <v>128929.43</v>
      </c>
      <c r="AK450" s="66">
        <v>2585518.86</v>
      </c>
      <c r="AL450" s="63">
        <v>2378929.44</v>
      </c>
      <c r="AM450" s="67">
        <v>162643.82999999999</v>
      </c>
      <c r="AN450" s="63">
        <v>165966.73000000001</v>
      </c>
      <c r="AO450" s="66">
        <v>3159044.77</v>
      </c>
      <c r="AP450" s="63">
        <v>3389180.46</v>
      </c>
      <c r="AQ450" s="67">
        <v>170692.35</v>
      </c>
      <c r="AR450" s="63">
        <v>236452.788092</v>
      </c>
      <c r="AS450" s="66">
        <f t="shared" si="111"/>
        <v>4268324.9749369603</v>
      </c>
      <c r="AT450" s="68"/>
      <c r="AU450" s="69"/>
      <c r="AV450" s="63">
        <v>2937</v>
      </c>
      <c r="AW450" s="63">
        <v>3087</v>
      </c>
      <c r="AX450" s="63">
        <v>3654</v>
      </c>
      <c r="AY450" s="63">
        <v>3869</v>
      </c>
      <c r="AZ450" s="63">
        <v>4164</v>
      </c>
      <c r="BA450" s="63">
        <v>4166</v>
      </c>
      <c r="BB450" s="63"/>
      <c r="BC450" s="63"/>
      <c r="BD450" s="70">
        <f t="shared" si="114"/>
        <v>3047116.01</v>
      </c>
      <c r="BE450" s="71">
        <f t="shared" si="112"/>
        <v>521.95000000000005</v>
      </c>
      <c r="BF450" s="72">
        <f t="shared" si="125"/>
        <v>508.08</v>
      </c>
      <c r="BG450" s="65">
        <f t="shared" si="113"/>
        <v>0</v>
      </c>
      <c r="BH450" s="73">
        <f t="shared" si="115"/>
        <v>0</v>
      </c>
      <c r="BI450" s="74">
        <f t="shared" si="116"/>
        <v>0</v>
      </c>
    </row>
    <row r="451" spans="1:61" ht="15.75" customHeight="1" x14ac:dyDescent="0.25">
      <c r="A451" s="59">
        <v>1</v>
      </c>
      <c r="B451" s="60">
        <v>503</v>
      </c>
      <c r="C451" s="60">
        <v>4</v>
      </c>
      <c r="D451" s="77" t="s">
        <v>85</v>
      </c>
      <c r="E451" s="61" t="s">
        <v>528</v>
      </c>
      <c r="F451" s="62">
        <v>3602</v>
      </c>
      <c r="G451" s="63">
        <v>10</v>
      </c>
      <c r="H451" s="63">
        <v>123443.44</v>
      </c>
      <c r="I451" s="64">
        <v>20661.16</v>
      </c>
      <c r="J451" s="65">
        <v>113060.51</v>
      </c>
      <c r="K451" s="63">
        <v>101790.86</v>
      </c>
      <c r="L451" s="64">
        <v>19776.669999999998</v>
      </c>
      <c r="M451" s="65">
        <v>90215.61</v>
      </c>
      <c r="N451" s="63">
        <v>104602.68</v>
      </c>
      <c r="O451" s="64">
        <v>7224.9</v>
      </c>
      <c r="P451" s="65">
        <v>107115.55</v>
      </c>
      <c r="Q451" s="63">
        <v>139729.82</v>
      </c>
      <c r="R451" s="64">
        <v>9914.17</v>
      </c>
      <c r="S451" s="65">
        <v>142797.22</v>
      </c>
      <c r="T451" s="63">
        <v>71839.179999999993</v>
      </c>
      <c r="U451" s="64">
        <v>5109.29</v>
      </c>
      <c r="V451" s="66">
        <v>73402.880000000005</v>
      </c>
      <c r="W451" s="63">
        <v>189461.75</v>
      </c>
      <c r="X451" s="64">
        <v>13218.31</v>
      </c>
      <c r="Y451" s="66">
        <v>193867.79</v>
      </c>
      <c r="Z451" s="63">
        <v>209286.23</v>
      </c>
      <c r="AA451" s="67">
        <v>601.71</v>
      </c>
      <c r="AB451" s="64">
        <v>14601.4</v>
      </c>
      <c r="AC451" s="66">
        <v>213929.41</v>
      </c>
      <c r="AD451" s="63">
        <v>194751.23</v>
      </c>
      <c r="AE451" s="67">
        <v>623.91</v>
      </c>
      <c r="AF451" s="64">
        <v>13587.33</v>
      </c>
      <c r="AG451" s="66">
        <v>199031.96</v>
      </c>
      <c r="AH451" s="63">
        <v>213518.45</v>
      </c>
      <c r="AI451" s="67">
        <v>92.65</v>
      </c>
      <c r="AJ451" s="63">
        <v>15565.58</v>
      </c>
      <c r="AK451" s="66">
        <v>219398.18</v>
      </c>
      <c r="AL451" s="63">
        <v>213359.51</v>
      </c>
      <c r="AM451" s="67">
        <v>350.9</v>
      </c>
      <c r="AN451" s="63">
        <v>14216.8</v>
      </c>
      <c r="AO451" s="66">
        <v>220422.93</v>
      </c>
      <c r="AP451" s="63">
        <v>482968.76</v>
      </c>
      <c r="AQ451" s="67">
        <v>161.31</v>
      </c>
      <c r="AR451" s="63">
        <v>33695.789337000002</v>
      </c>
      <c r="AS451" s="66">
        <f t="shared" si="111"/>
        <v>497745.62272930006</v>
      </c>
      <c r="AT451" s="68"/>
      <c r="AU451" s="69"/>
      <c r="AV451" s="63">
        <v>2</v>
      </c>
      <c r="AW451" s="63">
        <v>2</v>
      </c>
      <c r="AX451" s="63">
        <v>8</v>
      </c>
      <c r="AY451" s="63">
        <v>8</v>
      </c>
      <c r="AZ451" s="63">
        <v>17</v>
      </c>
      <c r="BA451" s="63">
        <v>17</v>
      </c>
      <c r="BB451" s="63"/>
      <c r="BC451" s="63"/>
      <c r="BD451" s="70">
        <f t="shared" si="114"/>
        <v>270105.62</v>
      </c>
      <c r="BE451" s="71">
        <f t="shared" si="112"/>
        <v>74.989999999999995</v>
      </c>
      <c r="BF451" s="72">
        <f t="shared" ref="BF451:BF455" si="126">+$BJ$600</f>
        <v>520.02</v>
      </c>
      <c r="BG451" s="65">
        <f t="shared" si="113"/>
        <v>1602998.0599999998</v>
      </c>
      <c r="BH451" s="73">
        <f t="shared" si="115"/>
        <v>4.0262898193401675E-3</v>
      </c>
      <c r="BI451" s="74">
        <f t="shared" si="116"/>
        <v>4.0262898193401701E-3</v>
      </c>
    </row>
    <row r="452" spans="1:61" ht="15.75" customHeight="1" x14ac:dyDescent="0.25">
      <c r="A452" s="59">
        <v>1</v>
      </c>
      <c r="B452" s="60">
        <v>504</v>
      </c>
      <c r="C452" s="60">
        <v>20</v>
      </c>
      <c r="D452" s="77" t="s">
        <v>85</v>
      </c>
      <c r="E452" s="61" t="s">
        <v>529</v>
      </c>
      <c r="F452" s="62">
        <v>1673</v>
      </c>
      <c r="G452" s="63">
        <v>10</v>
      </c>
      <c r="H452" s="63">
        <v>241963.35</v>
      </c>
      <c r="I452" s="64">
        <v>0</v>
      </c>
      <c r="J452" s="65">
        <v>266159.68</v>
      </c>
      <c r="K452" s="63">
        <v>252496.26</v>
      </c>
      <c r="L452" s="64">
        <v>0</v>
      </c>
      <c r="M452" s="65">
        <v>277745.88</v>
      </c>
      <c r="N452" s="63">
        <v>189390.34</v>
      </c>
      <c r="O452" s="64">
        <v>0</v>
      </c>
      <c r="P452" s="65">
        <v>208329.37</v>
      </c>
      <c r="Q452" s="63">
        <v>222943.3</v>
      </c>
      <c r="R452" s="64">
        <v>0</v>
      </c>
      <c r="S452" s="65">
        <v>245237.63</v>
      </c>
      <c r="T452" s="63">
        <v>210593.03</v>
      </c>
      <c r="U452" s="64">
        <v>0</v>
      </c>
      <c r="V452" s="66">
        <v>231652.33</v>
      </c>
      <c r="W452" s="63">
        <v>271572.53999999998</v>
      </c>
      <c r="X452" s="64">
        <v>0</v>
      </c>
      <c r="Y452" s="66">
        <v>298729.78999999998</v>
      </c>
      <c r="Z452" s="63">
        <v>337514.59</v>
      </c>
      <c r="AA452" s="67">
        <v>541.14</v>
      </c>
      <c r="AB452" s="64">
        <v>0</v>
      </c>
      <c r="AC452" s="66">
        <v>371266.05</v>
      </c>
      <c r="AD452" s="63">
        <v>307319.39</v>
      </c>
      <c r="AE452" s="67">
        <v>52.15</v>
      </c>
      <c r="AF452" s="64">
        <v>0</v>
      </c>
      <c r="AG452" s="66">
        <v>338051.32</v>
      </c>
      <c r="AH452" s="63">
        <v>320718.74</v>
      </c>
      <c r="AI452" s="67">
        <v>296.8</v>
      </c>
      <c r="AJ452" s="63">
        <v>0</v>
      </c>
      <c r="AK452" s="66">
        <v>352790.61</v>
      </c>
      <c r="AL452" s="63">
        <v>321012.19</v>
      </c>
      <c r="AM452" s="67">
        <v>304.70999999999998</v>
      </c>
      <c r="AN452" s="63">
        <v>0</v>
      </c>
      <c r="AO452" s="66">
        <v>353113.41</v>
      </c>
      <c r="AP452" s="63">
        <v>478522.29</v>
      </c>
      <c r="AQ452" s="67">
        <v>21.53</v>
      </c>
      <c r="AR452" s="63">
        <v>0</v>
      </c>
      <c r="AS452" s="66">
        <f t="shared" si="111"/>
        <v>526374.51899999997</v>
      </c>
      <c r="AT452" s="68"/>
      <c r="AU452" s="69"/>
      <c r="AV452" s="63">
        <v>0</v>
      </c>
      <c r="AW452" s="63">
        <v>0</v>
      </c>
      <c r="AX452" s="63">
        <v>0</v>
      </c>
      <c r="AY452" s="63">
        <v>0</v>
      </c>
      <c r="AZ452" s="63">
        <v>0</v>
      </c>
      <c r="BA452" s="63">
        <v>0</v>
      </c>
      <c r="BB452" s="63"/>
      <c r="BC452" s="63"/>
      <c r="BD452" s="70">
        <f t="shared" si="114"/>
        <v>388319.18</v>
      </c>
      <c r="BE452" s="71">
        <f t="shared" si="112"/>
        <v>232.11</v>
      </c>
      <c r="BF452" s="72">
        <f t="shared" si="126"/>
        <v>520.02</v>
      </c>
      <c r="BG452" s="65">
        <f t="shared" si="113"/>
        <v>481673.42999999993</v>
      </c>
      <c r="BH452" s="73">
        <f t="shared" si="115"/>
        <v>1.2098310508595743E-3</v>
      </c>
      <c r="BI452" s="74">
        <f t="shared" si="116"/>
        <v>1.20983105085957E-3</v>
      </c>
    </row>
    <row r="453" spans="1:61" ht="15.75" customHeight="1" x14ac:dyDescent="0.25">
      <c r="A453" s="59">
        <v>1</v>
      </c>
      <c r="B453" s="60">
        <v>505</v>
      </c>
      <c r="C453" s="60">
        <v>16</v>
      </c>
      <c r="D453" s="77" t="s">
        <v>85</v>
      </c>
      <c r="E453" s="61" t="s">
        <v>530</v>
      </c>
      <c r="F453" s="62">
        <v>2870</v>
      </c>
      <c r="G453" s="63">
        <v>10</v>
      </c>
      <c r="H453" s="63">
        <v>440643.09</v>
      </c>
      <c r="I453" s="64">
        <v>24927.18</v>
      </c>
      <c r="J453" s="65">
        <v>457287.5</v>
      </c>
      <c r="K453" s="63">
        <v>263124.21999999997</v>
      </c>
      <c r="L453" s="64">
        <v>18945.43</v>
      </c>
      <c r="M453" s="65">
        <v>268596.67</v>
      </c>
      <c r="N453" s="63">
        <v>240496.27</v>
      </c>
      <c r="O453" s="64">
        <v>11337.61</v>
      </c>
      <c r="P453" s="65">
        <v>252074.53</v>
      </c>
      <c r="Q453" s="63">
        <v>345151.35</v>
      </c>
      <c r="R453" s="64">
        <v>16431.55</v>
      </c>
      <c r="S453" s="65">
        <v>361591.78</v>
      </c>
      <c r="T453" s="63">
        <v>362913.38</v>
      </c>
      <c r="U453" s="64">
        <v>17328.03</v>
      </c>
      <c r="V453" s="66">
        <v>380143.88</v>
      </c>
      <c r="W453" s="63">
        <v>443393.61</v>
      </c>
      <c r="X453" s="64">
        <v>21113.98</v>
      </c>
      <c r="Y453" s="66">
        <v>464507.6</v>
      </c>
      <c r="Z453" s="63">
        <v>447481.16</v>
      </c>
      <c r="AA453" s="67">
        <v>183.95</v>
      </c>
      <c r="AB453" s="64">
        <v>21308.62</v>
      </c>
      <c r="AC453" s="66">
        <v>470339.39</v>
      </c>
      <c r="AD453" s="63">
        <v>483985.38</v>
      </c>
      <c r="AE453" s="67">
        <v>167.23</v>
      </c>
      <c r="AF453" s="64">
        <v>23046.92</v>
      </c>
      <c r="AG453" s="66">
        <v>508600.3</v>
      </c>
      <c r="AH453" s="63">
        <v>593220.39</v>
      </c>
      <c r="AI453" s="67">
        <v>167.23</v>
      </c>
      <c r="AJ453" s="63">
        <v>28248.54</v>
      </c>
      <c r="AK453" s="66">
        <v>623037.02</v>
      </c>
      <c r="AL453" s="63">
        <v>724527.7</v>
      </c>
      <c r="AM453" s="67">
        <v>167.23</v>
      </c>
      <c r="AN453" s="63">
        <v>34651.78</v>
      </c>
      <c r="AO453" s="66">
        <v>760431.49</v>
      </c>
      <c r="AP453" s="63">
        <v>953544.34</v>
      </c>
      <c r="AQ453" s="67">
        <v>167.23</v>
      </c>
      <c r="AR453" s="63">
        <v>45256.323220999999</v>
      </c>
      <c r="AS453" s="66">
        <f t="shared" si="111"/>
        <v>1000684.7694569001</v>
      </c>
      <c r="AT453" s="68"/>
      <c r="AU453" s="69"/>
      <c r="AV453" s="63">
        <v>8</v>
      </c>
      <c r="AW453" s="63">
        <v>8</v>
      </c>
      <c r="AX453" s="63">
        <v>8</v>
      </c>
      <c r="AY453" s="63">
        <v>8</v>
      </c>
      <c r="AZ453" s="63">
        <v>8</v>
      </c>
      <c r="BA453" s="63">
        <v>8</v>
      </c>
      <c r="BB453" s="63"/>
      <c r="BC453" s="63"/>
      <c r="BD453" s="70">
        <f t="shared" si="114"/>
        <v>672618.59</v>
      </c>
      <c r="BE453" s="71">
        <f t="shared" si="112"/>
        <v>234.36</v>
      </c>
      <c r="BF453" s="72">
        <f t="shared" si="126"/>
        <v>520.02</v>
      </c>
      <c r="BG453" s="65">
        <f t="shared" si="113"/>
        <v>819844.2</v>
      </c>
      <c r="BH453" s="73">
        <f t="shared" si="115"/>
        <v>2.0592229262617352E-3</v>
      </c>
      <c r="BI453" s="74">
        <f t="shared" si="116"/>
        <v>2.0592229262617399E-3</v>
      </c>
    </row>
    <row r="454" spans="1:61" ht="15.75" customHeight="1" x14ac:dyDescent="0.25">
      <c r="A454" s="59">
        <v>1</v>
      </c>
      <c r="B454" s="60">
        <v>506</v>
      </c>
      <c r="C454" s="60">
        <v>12</v>
      </c>
      <c r="D454" s="77" t="s">
        <v>85</v>
      </c>
      <c r="E454" s="61" t="s">
        <v>531</v>
      </c>
      <c r="F454" s="62">
        <v>1691</v>
      </c>
      <c r="G454" s="63">
        <v>10</v>
      </c>
      <c r="H454" s="63">
        <v>75273.899999999994</v>
      </c>
      <c r="I454" s="64">
        <v>3653.7</v>
      </c>
      <c r="J454" s="65">
        <v>78782.22</v>
      </c>
      <c r="K454" s="63">
        <v>98361.17</v>
      </c>
      <c r="L454" s="64">
        <v>4156.3500000000004</v>
      </c>
      <c r="M454" s="65">
        <v>103625.3</v>
      </c>
      <c r="N454" s="63">
        <v>90461.68</v>
      </c>
      <c r="O454" s="64">
        <v>2608.4699999999998</v>
      </c>
      <c r="P454" s="65">
        <v>96638.54</v>
      </c>
      <c r="Q454" s="63">
        <v>109592.64</v>
      </c>
      <c r="R454" s="64">
        <v>3219.47</v>
      </c>
      <c r="S454" s="65">
        <v>117010.49</v>
      </c>
      <c r="T454" s="63">
        <v>55087.56</v>
      </c>
      <c r="U454" s="64">
        <v>1661.08</v>
      </c>
      <c r="V454" s="66">
        <v>58769.120000000003</v>
      </c>
      <c r="W454" s="63">
        <v>102231.01</v>
      </c>
      <c r="X454" s="64">
        <v>2977.62</v>
      </c>
      <c r="Y454" s="66">
        <v>109178.73</v>
      </c>
      <c r="Z454" s="63">
        <v>146312.71</v>
      </c>
      <c r="AA454" s="67">
        <v>230.22</v>
      </c>
      <c r="AB454" s="64">
        <v>4261.55</v>
      </c>
      <c r="AC454" s="66">
        <v>156256.26999999999</v>
      </c>
      <c r="AD454" s="63">
        <v>113926.88</v>
      </c>
      <c r="AE454" s="67">
        <v>6.69</v>
      </c>
      <c r="AF454" s="64">
        <v>3323.94</v>
      </c>
      <c r="AG454" s="66">
        <v>121663.24</v>
      </c>
      <c r="AH454" s="63">
        <v>167184.22</v>
      </c>
      <c r="AI454" s="67">
        <v>0</v>
      </c>
      <c r="AJ454" s="63">
        <v>4866.43</v>
      </c>
      <c r="AK454" s="66">
        <v>178549.57</v>
      </c>
      <c r="AL454" s="63">
        <v>169412.74</v>
      </c>
      <c r="AM454" s="67">
        <v>0</v>
      </c>
      <c r="AN454" s="63">
        <v>4934.3500000000004</v>
      </c>
      <c r="AO454" s="66">
        <v>180926.23</v>
      </c>
      <c r="AP454" s="63">
        <v>235838.6</v>
      </c>
      <c r="AQ454" s="67">
        <v>0</v>
      </c>
      <c r="AR454" s="63">
        <v>6869.1145589999996</v>
      </c>
      <c r="AS454" s="66">
        <f t="shared" si="111"/>
        <v>251866.43398510001</v>
      </c>
      <c r="AT454" s="68"/>
      <c r="AU454" s="69"/>
      <c r="AV454" s="63">
        <v>0</v>
      </c>
      <c r="AW454" s="63">
        <v>0</v>
      </c>
      <c r="AX454" s="63">
        <v>0</v>
      </c>
      <c r="AY454" s="63">
        <v>0</v>
      </c>
      <c r="AZ454" s="63">
        <v>0</v>
      </c>
      <c r="BA454" s="63">
        <v>0</v>
      </c>
      <c r="BB454" s="63"/>
      <c r="BC454" s="63"/>
      <c r="BD454" s="70">
        <f t="shared" si="114"/>
        <v>177852.35</v>
      </c>
      <c r="BE454" s="71">
        <f t="shared" si="112"/>
        <v>105.18</v>
      </c>
      <c r="BF454" s="72">
        <f t="shared" si="126"/>
        <v>520.02</v>
      </c>
      <c r="BG454" s="65">
        <f t="shared" si="113"/>
        <v>701494.44</v>
      </c>
      <c r="BH454" s="73">
        <f t="shared" si="115"/>
        <v>1.7619609109793509E-3</v>
      </c>
      <c r="BI454" s="74">
        <f t="shared" si="116"/>
        <v>1.76196091097935E-3</v>
      </c>
    </row>
    <row r="455" spans="1:61" ht="15.75" customHeight="1" x14ac:dyDescent="0.25">
      <c r="A455" s="59">
        <v>1</v>
      </c>
      <c r="B455" s="60">
        <v>507</v>
      </c>
      <c r="C455" s="60">
        <v>8</v>
      </c>
      <c r="D455" s="77" t="s">
        <v>85</v>
      </c>
      <c r="E455" s="61" t="s">
        <v>532</v>
      </c>
      <c r="F455" s="62">
        <v>1190</v>
      </c>
      <c r="G455" s="63">
        <v>10</v>
      </c>
      <c r="H455" s="63">
        <v>437212.34</v>
      </c>
      <c r="I455" s="64">
        <v>0</v>
      </c>
      <c r="J455" s="65">
        <v>480933.57</v>
      </c>
      <c r="K455" s="63">
        <v>467964.95</v>
      </c>
      <c r="L455" s="64">
        <v>0</v>
      </c>
      <c r="M455" s="65">
        <v>514761.45</v>
      </c>
      <c r="N455" s="63">
        <v>352013.71</v>
      </c>
      <c r="O455" s="64">
        <v>0</v>
      </c>
      <c r="P455" s="65">
        <v>387215.08</v>
      </c>
      <c r="Q455" s="63">
        <v>431234.86</v>
      </c>
      <c r="R455" s="64">
        <v>0</v>
      </c>
      <c r="S455" s="65">
        <v>474358.34</v>
      </c>
      <c r="T455" s="63">
        <v>391097.71</v>
      </c>
      <c r="U455" s="64">
        <v>0</v>
      </c>
      <c r="V455" s="66">
        <v>430207.48</v>
      </c>
      <c r="W455" s="63">
        <v>435631.52</v>
      </c>
      <c r="X455" s="64">
        <v>0</v>
      </c>
      <c r="Y455" s="66">
        <v>479194.67</v>
      </c>
      <c r="Z455" s="63">
        <v>482274.34</v>
      </c>
      <c r="AA455" s="67">
        <v>29554.25</v>
      </c>
      <c r="AB455" s="64">
        <v>0</v>
      </c>
      <c r="AC455" s="66">
        <v>744796.8</v>
      </c>
      <c r="AD455" s="63">
        <v>397186.11</v>
      </c>
      <c r="AE455" s="67">
        <v>24163.72</v>
      </c>
      <c r="AF455" s="64">
        <v>0</v>
      </c>
      <c r="AG455" s="66">
        <v>647931.64</v>
      </c>
      <c r="AH455" s="63">
        <v>406851.2</v>
      </c>
      <c r="AI455" s="67">
        <v>36710.89</v>
      </c>
      <c r="AJ455" s="63">
        <v>0</v>
      </c>
      <c r="AK455" s="66">
        <v>684836.99</v>
      </c>
      <c r="AL455" s="63">
        <v>578876.34</v>
      </c>
      <c r="AM455" s="67">
        <v>46367.31</v>
      </c>
      <c r="AN455" s="63">
        <v>0</v>
      </c>
      <c r="AO455" s="66">
        <v>865632.52</v>
      </c>
      <c r="AP455" s="63">
        <v>779537.14</v>
      </c>
      <c r="AQ455" s="67">
        <v>45759.17</v>
      </c>
      <c r="AR455" s="63">
        <v>0</v>
      </c>
      <c r="AS455" s="66">
        <f t="shared" si="111"/>
        <v>1111330.0990000002</v>
      </c>
      <c r="AT455" s="68"/>
      <c r="AU455" s="69"/>
      <c r="AV455" s="63">
        <v>1127</v>
      </c>
      <c r="AW455" s="63">
        <v>1085</v>
      </c>
      <c r="AX455" s="63">
        <v>1268</v>
      </c>
      <c r="AY455" s="63">
        <v>1278</v>
      </c>
      <c r="AZ455" s="63">
        <v>1389</v>
      </c>
      <c r="BA455" s="63">
        <v>1389</v>
      </c>
      <c r="BB455" s="63"/>
      <c r="BC455" s="63"/>
      <c r="BD455" s="70">
        <f t="shared" si="114"/>
        <v>810905.61</v>
      </c>
      <c r="BE455" s="71">
        <f t="shared" si="112"/>
        <v>681.43</v>
      </c>
      <c r="BF455" s="72">
        <f t="shared" si="126"/>
        <v>520.02</v>
      </c>
      <c r="BG455" s="65">
        <f t="shared" si="113"/>
        <v>0</v>
      </c>
      <c r="BH455" s="73">
        <f t="shared" si="115"/>
        <v>0</v>
      </c>
      <c r="BI455" s="74">
        <f t="shared" si="116"/>
        <v>0</v>
      </c>
    </row>
    <row r="456" spans="1:61" ht="15.75" customHeight="1" x14ac:dyDescent="0.25">
      <c r="A456" s="59">
        <v>1</v>
      </c>
      <c r="B456" s="60">
        <v>508</v>
      </c>
      <c r="C456" s="60">
        <v>1</v>
      </c>
      <c r="D456" s="77" t="s">
        <v>89</v>
      </c>
      <c r="E456" s="61" t="s">
        <v>533</v>
      </c>
      <c r="F456" s="62">
        <v>12981</v>
      </c>
      <c r="G456" s="63">
        <v>12</v>
      </c>
      <c r="H456" s="63">
        <v>3530042.99</v>
      </c>
      <c r="I456" s="64">
        <v>374438.14</v>
      </c>
      <c r="J456" s="65">
        <v>3534277.44</v>
      </c>
      <c r="K456" s="63">
        <v>3537845.92</v>
      </c>
      <c r="L456" s="64">
        <v>375265.8</v>
      </c>
      <c r="M456" s="65">
        <v>3542089.73</v>
      </c>
      <c r="N456" s="63">
        <v>3118716.64</v>
      </c>
      <c r="O456" s="64">
        <v>330806.01</v>
      </c>
      <c r="P456" s="65">
        <v>3122459.91</v>
      </c>
      <c r="Q456" s="63">
        <v>3141485.26</v>
      </c>
      <c r="R456" s="64">
        <v>335069.8</v>
      </c>
      <c r="S456" s="65">
        <v>3143185.32</v>
      </c>
      <c r="T456" s="63">
        <v>2948202.27</v>
      </c>
      <c r="U456" s="64">
        <v>314909.06</v>
      </c>
      <c r="V456" s="66">
        <v>2949288.4</v>
      </c>
      <c r="W456" s="63">
        <v>3540688.2</v>
      </c>
      <c r="X456" s="64">
        <v>379358.69</v>
      </c>
      <c r="Y456" s="66">
        <v>3540689.05</v>
      </c>
      <c r="Z456" s="63">
        <v>4107590.46</v>
      </c>
      <c r="AA456" s="67">
        <v>9050.86</v>
      </c>
      <c r="AB456" s="64">
        <v>440098.08</v>
      </c>
      <c r="AC456" s="66">
        <v>4099684.25</v>
      </c>
      <c r="AD456" s="63">
        <v>4194039.55</v>
      </c>
      <c r="AE456" s="67">
        <v>2258.89</v>
      </c>
      <c r="AF456" s="64">
        <v>453540.55</v>
      </c>
      <c r="AG456" s="66">
        <v>4189058.67</v>
      </c>
      <c r="AH456" s="63">
        <v>3743086.37</v>
      </c>
      <c r="AI456" s="67">
        <v>620.34</v>
      </c>
      <c r="AJ456" s="63">
        <v>405616.1</v>
      </c>
      <c r="AK456" s="66">
        <v>3740393.56</v>
      </c>
      <c r="AL456" s="63">
        <v>4455661.3</v>
      </c>
      <c r="AM456" s="67">
        <v>804.07</v>
      </c>
      <c r="AN456" s="63">
        <v>473090.73</v>
      </c>
      <c r="AO456" s="66">
        <v>4464929.87</v>
      </c>
      <c r="AP456" s="63">
        <v>6686514.7999999998</v>
      </c>
      <c r="AQ456" s="67">
        <v>1012.55</v>
      </c>
      <c r="AR456" s="63">
        <v>716132.42408000003</v>
      </c>
      <c r="AS456" s="66">
        <f t="shared" si="111"/>
        <v>6695281.8978304006</v>
      </c>
      <c r="AT456" s="68"/>
      <c r="AU456" s="69"/>
      <c r="AV456" s="63">
        <v>10</v>
      </c>
      <c r="AW456" s="63">
        <v>10</v>
      </c>
      <c r="AX456" s="63">
        <v>14</v>
      </c>
      <c r="AY456" s="63">
        <v>24</v>
      </c>
      <c r="AZ456" s="63">
        <v>43</v>
      </c>
      <c r="BA456" s="63">
        <v>43</v>
      </c>
      <c r="BB456" s="63"/>
      <c r="BC456" s="63"/>
      <c r="BD456" s="70">
        <f t="shared" si="114"/>
        <v>4637869.6500000004</v>
      </c>
      <c r="BE456" s="71">
        <f t="shared" si="112"/>
        <v>357.28</v>
      </c>
      <c r="BF456" s="72">
        <f t="shared" ref="BF456:BF457" si="127">+$BJ$601</f>
        <v>508.08</v>
      </c>
      <c r="BG456" s="65">
        <f t="shared" si="113"/>
        <v>1957534.8</v>
      </c>
      <c r="BH456" s="73">
        <f t="shared" si="115"/>
        <v>4.9167885058102271E-3</v>
      </c>
      <c r="BI456" s="74">
        <f t="shared" si="116"/>
        <v>4.9167885058102297E-3</v>
      </c>
    </row>
    <row r="457" spans="1:61" ht="15.75" customHeight="1" x14ac:dyDescent="0.25">
      <c r="A457" s="59">
        <v>1</v>
      </c>
      <c r="B457" s="60">
        <v>509</v>
      </c>
      <c r="C457" s="60">
        <v>8</v>
      </c>
      <c r="D457" s="77" t="s">
        <v>89</v>
      </c>
      <c r="E457" s="61" t="s">
        <v>534</v>
      </c>
      <c r="F457" s="62">
        <v>3876</v>
      </c>
      <c r="G457" s="63">
        <v>12</v>
      </c>
      <c r="H457" s="63">
        <v>1087120.56</v>
      </c>
      <c r="I457" s="64">
        <v>73884</v>
      </c>
      <c r="J457" s="65">
        <v>1134824.95</v>
      </c>
      <c r="K457" s="63">
        <v>1036182.16</v>
      </c>
      <c r="L457" s="64">
        <v>71941.31</v>
      </c>
      <c r="M457" s="65">
        <v>1079949.75</v>
      </c>
      <c r="N457" s="63">
        <v>965641</v>
      </c>
      <c r="O457" s="64">
        <v>86907.68</v>
      </c>
      <c r="P457" s="65">
        <v>984181.31</v>
      </c>
      <c r="Q457" s="63">
        <v>1025785.2</v>
      </c>
      <c r="R457" s="64">
        <v>92748.800000000003</v>
      </c>
      <c r="S457" s="65">
        <v>1045000.77</v>
      </c>
      <c r="T457" s="63">
        <v>915080.53</v>
      </c>
      <c r="U457" s="64">
        <v>82893.78</v>
      </c>
      <c r="V457" s="66">
        <v>932049.16</v>
      </c>
      <c r="W457" s="63">
        <v>1083417.95</v>
      </c>
      <c r="X457" s="64">
        <v>98492.58</v>
      </c>
      <c r="Y457" s="66">
        <v>1103116.4099999999</v>
      </c>
      <c r="Z457" s="63">
        <v>1159349.44</v>
      </c>
      <c r="AA457" s="67">
        <v>2852.28</v>
      </c>
      <c r="AB457" s="64">
        <v>105395.44</v>
      </c>
      <c r="AC457" s="66">
        <v>1198416.48</v>
      </c>
      <c r="AD457" s="63">
        <v>1199107.3799999999</v>
      </c>
      <c r="AE457" s="67">
        <v>2568.13</v>
      </c>
      <c r="AF457" s="64">
        <v>110114.7</v>
      </c>
      <c r="AG457" s="66">
        <v>1244890.26</v>
      </c>
      <c r="AH457" s="63">
        <v>944839.46</v>
      </c>
      <c r="AI457" s="67">
        <v>2350.96</v>
      </c>
      <c r="AJ457" s="63">
        <v>86896.58</v>
      </c>
      <c r="AK457" s="66">
        <v>993269.91</v>
      </c>
      <c r="AL457" s="63">
        <v>1186797.3799999999</v>
      </c>
      <c r="AM457" s="67">
        <v>3492.39</v>
      </c>
      <c r="AN457" s="63">
        <v>106857.03</v>
      </c>
      <c r="AO457" s="66">
        <v>1241297.6000000001</v>
      </c>
      <c r="AP457" s="63">
        <v>1759688.17</v>
      </c>
      <c r="AQ457" s="67">
        <v>4153.88</v>
      </c>
      <c r="AR457" s="63">
        <v>159985.21314199999</v>
      </c>
      <c r="AS457" s="66">
        <f t="shared" si="111"/>
        <v>1831385.9164809603</v>
      </c>
      <c r="AT457" s="68"/>
      <c r="AU457" s="69"/>
      <c r="AV457" s="63">
        <v>95</v>
      </c>
      <c r="AW457" s="63">
        <v>126</v>
      </c>
      <c r="AX457" s="63">
        <v>157</v>
      </c>
      <c r="AY457" s="63">
        <v>160</v>
      </c>
      <c r="AZ457" s="63">
        <v>199</v>
      </c>
      <c r="BA457" s="63">
        <v>199</v>
      </c>
      <c r="BB457" s="63"/>
      <c r="BC457" s="63"/>
      <c r="BD457" s="70">
        <f t="shared" si="114"/>
        <v>1301852.03</v>
      </c>
      <c r="BE457" s="71">
        <f t="shared" si="112"/>
        <v>335.88</v>
      </c>
      <c r="BF457" s="72">
        <f t="shared" si="127"/>
        <v>508.08</v>
      </c>
      <c r="BG457" s="65">
        <f t="shared" si="113"/>
        <v>667447.19999999995</v>
      </c>
      <c r="BH457" s="73">
        <f t="shared" si="115"/>
        <v>1.676443617347298E-3</v>
      </c>
      <c r="BI457" s="74">
        <f t="shared" si="116"/>
        <v>1.6764436173472999E-3</v>
      </c>
    </row>
    <row r="458" spans="1:61" ht="15.75" customHeight="1" x14ac:dyDescent="0.25">
      <c r="A458" s="59">
        <v>1</v>
      </c>
      <c r="B458" s="60">
        <v>510</v>
      </c>
      <c r="C458" s="60">
        <v>3</v>
      </c>
      <c r="D458" s="77" t="s">
        <v>85</v>
      </c>
      <c r="E458" s="61" t="s">
        <v>535</v>
      </c>
      <c r="F458" s="62">
        <v>2047</v>
      </c>
      <c r="G458" s="63">
        <v>10</v>
      </c>
      <c r="H458" s="63">
        <v>122908.62</v>
      </c>
      <c r="I458" s="64">
        <v>0</v>
      </c>
      <c r="J458" s="65">
        <v>135199.49</v>
      </c>
      <c r="K458" s="63">
        <v>117511.56</v>
      </c>
      <c r="L458" s="64">
        <v>0</v>
      </c>
      <c r="M458" s="65">
        <v>129262.72</v>
      </c>
      <c r="N458" s="63">
        <v>82954.66</v>
      </c>
      <c r="O458" s="64">
        <v>0</v>
      </c>
      <c r="P458" s="65">
        <v>91250.13</v>
      </c>
      <c r="Q458" s="63">
        <v>125024.83</v>
      </c>
      <c r="R458" s="64">
        <v>0</v>
      </c>
      <c r="S458" s="65">
        <v>137527.31</v>
      </c>
      <c r="T458" s="63">
        <v>58246</v>
      </c>
      <c r="U458" s="64">
        <v>0</v>
      </c>
      <c r="V458" s="66">
        <v>64070.6</v>
      </c>
      <c r="W458" s="63">
        <v>115877.87</v>
      </c>
      <c r="X458" s="64">
        <v>0</v>
      </c>
      <c r="Y458" s="66">
        <v>127465.66</v>
      </c>
      <c r="Z458" s="63">
        <v>193400.49</v>
      </c>
      <c r="AA458" s="67">
        <v>139.36000000000001</v>
      </c>
      <c r="AB458" s="64">
        <v>0</v>
      </c>
      <c r="AC458" s="66">
        <v>215215.16</v>
      </c>
      <c r="AD458" s="63">
        <v>174117.69</v>
      </c>
      <c r="AE458" s="67">
        <v>59.73</v>
      </c>
      <c r="AF458" s="64">
        <v>0</v>
      </c>
      <c r="AG458" s="66">
        <v>191529.46</v>
      </c>
      <c r="AH458" s="63">
        <v>150248.20000000001</v>
      </c>
      <c r="AI458" s="67">
        <v>79.63</v>
      </c>
      <c r="AJ458" s="63">
        <v>0</v>
      </c>
      <c r="AK458" s="66">
        <v>165842.4</v>
      </c>
      <c r="AL458" s="63">
        <v>168025.19</v>
      </c>
      <c r="AM458" s="67">
        <v>79.63</v>
      </c>
      <c r="AN458" s="63">
        <v>0</v>
      </c>
      <c r="AO458" s="66">
        <v>185397.09</v>
      </c>
      <c r="AP458" s="63">
        <v>243848.84</v>
      </c>
      <c r="AQ458" s="67">
        <v>197.91</v>
      </c>
      <c r="AR458" s="63">
        <v>0</v>
      </c>
      <c r="AS458" s="66">
        <f t="shared" si="111"/>
        <v>269548.93900000001</v>
      </c>
      <c r="AT458" s="68"/>
      <c r="AU458" s="69"/>
      <c r="AV458" s="63">
        <v>12</v>
      </c>
      <c r="AW458" s="63">
        <v>0</v>
      </c>
      <c r="AX458" s="63">
        <v>3</v>
      </c>
      <c r="AY458" s="63">
        <v>3</v>
      </c>
      <c r="AZ458" s="63">
        <v>7</v>
      </c>
      <c r="BA458" s="63">
        <v>7</v>
      </c>
      <c r="BB458" s="63"/>
      <c r="BC458" s="63"/>
      <c r="BD458" s="70">
        <f t="shared" si="114"/>
        <v>205506.61</v>
      </c>
      <c r="BE458" s="71">
        <f t="shared" si="112"/>
        <v>100.39</v>
      </c>
      <c r="BF458" s="72">
        <f>+$BJ$600</f>
        <v>520.02</v>
      </c>
      <c r="BG458" s="65">
        <f t="shared" si="113"/>
        <v>858982.61</v>
      </c>
      <c r="BH458" s="73">
        <f t="shared" si="115"/>
        <v>2.1575278373282911E-3</v>
      </c>
      <c r="BI458" s="74">
        <f t="shared" si="116"/>
        <v>2.1575278373282898E-3</v>
      </c>
    </row>
    <row r="459" spans="1:61" ht="15.75" customHeight="1" x14ac:dyDescent="0.25">
      <c r="A459" s="59">
        <v>1</v>
      </c>
      <c r="B459" s="60">
        <v>511</v>
      </c>
      <c r="C459" s="60">
        <v>17</v>
      </c>
      <c r="D459" s="77" t="s">
        <v>89</v>
      </c>
      <c r="E459" s="61" t="s">
        <v>536</v>
      </c>
      <c r="F459" s="62">
        <v>5698</v>
      </c>
      <c r="G459" s="63">
        <v>12</v>
      </c>
      <c r="H459" s="63">
        <v>882798.7</v>
      </c>
      <c r="I459" s="64">
        <v>113083.66</v>
      </c>
      <c r="J459" s="65">
        <v>862080.84</v>
      </c>
      <c r="K459" s="63">
        <v>879112.69</v>
      </c>
      <c r="L459" s="64">
        <v>112184.25</v>
      </c>
      <c r="M459" s="65">
        <v>858959.86</v>
      </c>
      <c r="N459" s="63">
        <v>773593.73</v>
      </c>
      <c r="O459" s="64">
        <v>69623.429999999993</v>
      </c>
      <c r="P459" s="65">
        <v>788446.73</v>
      </c>
      <c r="Q459" s="63">
        <v>771830.43</v>
      </c>
      <c r="R459" s="64">
        <v>70600.070000000007</v>
      </c>
      <c r="S459" s="65">
        <v>785378</v>
      </c>
      <c r="T459" s="63">
        <v>726027.51</v>
      </c>
      <c r="U459" s="64">
        <v>66918.36</v>
      </c>
      <c r="V459" s="66">
        <v>738202.25</v>
      </c>
      <c r="W459" s="63">
        <v>962561.62</v>
      </c>
      <c r="X459" s="64">
        <v>87505.64</v>
      </c>
      <c r="Y459" s="66">
        <v>980062.7</v>
      </c>
      <c r="Z459" s="63">
        <v>1127950.04</v>
      </c>
      <c r="AA459" s="67">
        <v>11407.32</v>
      </c>
      <c r="AB459" s="64">
        <v>102540.94</v>
      </c>
      <c r="AC459" s="66">
        <v>1166452.44</v>
      </c>
      <c r="AD459" s="63">
        <v>1324034.97</v>
      </c>
      <c r="AE459" s="67">
        <v>6635.59</v>
      </c>
      <c r="AF459" s="64">
        <v>124621.17</v>
      </c>
      <c r="AG459" s="66">
        <v>1368019.89</v>
      </c>
      <c r="AH459" s="63">
        <v>1160592.1200000001</v>
      </c>
      <c r="AI459" s="67">
        <v>10374.35</v>
      </c>
      <c r="AJ459" s="63">
        <v>111494.86</v>
      </c>
      <c r="AK459" s="66">
        <v>1199045.55</v>
      </c>
      <c r="AL459" s="63">
        <v>1301205.43</v>
      </c>
      <c r="AM459" s="67">
        <v>6543.89</v>
      </c>
      <c r="AN459" s="63">
        <v>118782.18</v>
      </c>
      <c r="AO459" s="66">
        <v>1355336.47</v>
      </c>
      <c r="AP459" s="63">
        <v>1776924.07</v>
      </c>
      <c r="AQ459" s="67">
        <v>6294.71</v>
      </c>
      <c r="AR459" s="63">
        <v>160635.62474699999</v>
      </c>
      <c r="AS459" s="66">
        <f t="shared" ref="AS459:AS522" si="128">+(AP459-AR459-AQ459+IF(AZ459=0,AQ459,AZ459*$G$7))*(1+G459/100)</f>
        <v>1862948.8362833604</v>
      </c>
      <c r="AT459" s="68"/>
      <c r="AU459" s="69"/>
      <c r="AV459" s="63">
        <v>138</v>
      </c>
      <c r="AW459" s="63">
        <v>144</v>
      </c>
      <c r="AX459" s="63">
        <v>160</v>
      </c>
      <c r="AY459" s="63">
        <v>172</v>
      </c>
      <c r="AZ459" s="63">
        <v>268</v>
      </c>
      <c r="BA459" s="63">
        <v>268</v>
      </c>
      <c r="BB459" s="63"/>
      <c r="BC459" s="63"/>
      <c r="BD459" s="70">
        <f t="shared" si="114"/>
        <v>1390360.64</v>
      </c>
      <c r="BE459" s="71">
        <f t="shared" ref="BE459:BE522" si="129">ROUND(BD459/F459,2)</f>
        <v>244.01</v>
      </c>
      <c r="BF459" s="72">
        <f>+$BJ$601</f>
        <v>508.08</v>
      </c>
      <c r="BG459" s="65">
        <f t="shared" ref="BG459:BG522" si="130">IF((BF459-BE459)&lt;0,0,(BF459-BE459)*F459)</f>
        <v>1504670.8599999999</v>
      </c>
      <c r="BH459" s="73">
        <f t="shared" si="115"/>
        <v>3.7793189625418607E-3</v>
      </c>
      <c r="BI459" s="74">
        <f t="shared" si="116"/>
        <v>3.7793189625418598E-3</v>
      </c>
    </row>
    <row r="460" spans="1:61" ht="15.75" customHeight="1" x14ac:dyDescent="0.25">
      <c r="A460" s="59">
        <v>1</v>
      </c>
      <c r="B460" s="60">
        <v>512</v>
      </c>
      <c r="C460" s="60">
        <v>9</v>
      </c>
      <c r="D460" s="77" t="s">
        <v>85</v>
      </c>
      <c r="E460" s="61" t="s">
        <v>537</v>
      </c>
      <c r="F460" s="62">
        <v>653</v>
      </c>
      <c r="G460" s="63">
        <v>10</v>
      </c>
      <c r="H460" s="63">
        <v>34639.78</v>
      </c>
      <c r="I460" s="64">
        <v>3101.31</v>
      </c>
      <c r="J460" s="65">
        <v>34692.31</v>
      </c>
      <c r="K460" s="63">
        <v>36869.53</v>
      </c>
      <c r="L460" s="64">
        <v>3036.5</v>
      </c>
      <c r="M460" s="65">
        <v>37216.339999999997</v>
      </c>
      <c r="N460" s="63">
        <v>26952.03</v>
      </c>
      <c r="O460" s="64">
        <v>1270.5999999999999</v>
      </c>
      <c r="P460" s="65">
        <v>28249.57</v>
      </c>
      <c r="Q460" s="63">
        <v>40012.44</v>
      </c>
      <c r="R460" s="64">
        <v>1923.26</v>
      </c>
      <c r="S460" s="65">
        <v>41898.1</v>
      </c>
      <c r="T460" s="63">
        <v>32715.89</v>
      </c>
      <c r="U460" s="64">
        <v>1585.27</v>
      </c>
      <c r="V460" s="66">
        <v>34243.68</v>
      </c>
      <c r="W460" s="63">
        <v>43015.28</v>
      </c>
      <c r="X460" s="64">
        <v>2048.37</v>
      </c>
      <c r="Y460" s="66">
        <v>45063.59</v>
      </c>
      <c r="Z460" s="63">
        <v>60413.919999999998</v>
      </c>
      <c r="AA460" s="67">
        <v>1495.88</v>
      </c>
      <c r="AB460" s="64">
        <v>2876.88</v>
      </c>
      <c r="AC460" s="66">
        <v>84420.51</v>
      </c>
      <c r="AD460" s="63">
        <v>37434.089999999997</v>
      </c>
      <c r="AE460" s="67">
        <v>1702.08</v>
      </c>
      <c r="AF460" s="64">
        <v>1787.2</v>
      </c>
      <c r="AG460" s="66">
        <v>60990.51</v>
      </c>
      <c r="AH460" s="63">
        <v>38545.410000000003</v>
      </c>
      <c r="AI460" s="67">
        <v>2749.69</v>
      </c>
      <c r="AJ460" s="63">
        <v>1721.89</v>
      </c>
      <c r="AK460" s="66">
        <v>62884.35</v>
      </c>
      <c r="AL460" s="63">
        <v>45144.03</v>
      </c>
      <c r="AM460" s="67">
        <v>3943.39</v>
      </c>
      <c r="AN460" s="63">
        <v>2260.87</v>
      </c>
      <c r="AO460" s="66">
        <v>72397.75</v>
      </c>
      <c r="AP460" s="63">
        <v>128531.5</v>
      </c>
      <c r="AQ460" s="67">
        <v>3161.23</v>
      </c>
      <c r="AR460" s="63">
        <v>6120.5947630000001</v>
      </c>
      <c r="AS460" s="66">
        <f t="shared" si="128"/>
        <v>157891.17876070002</v>
      </c>
      <c r="AT460" s="68"/>
      <c r="AU460" s="69"/>
      <c r="AV460" s="63">
        <v>104</v>
      </c>
      <c r="AW460" s="63">
        <v>108</v>
      </c>
      <c r="AX460" s="63">
        <v>116</v>
      </c>
      <c r="AY460" s="63">
        <v>135</v>
      </c>
      <c r="AZ460" s="63">
        <v>122</v>
      </c>
      <c r="BA460" s="63">
        <v>122</v>
      </c>
      <c r="BB460" s="63"/>
      <c r="BC460" s="63"/>
      <c r="BD460" s="70">
        <f t="shared" ref="BD460:BD523" si="131">+ROUND((AC460+AG460+AK460+AO460+AS460)/5,2)</f>
        <v>87716.86</v>
      </c>
      <c r="BE460" s="71">
        <f t="shared" si="129"/>
        <v>134.33000000000001</v>
      </c>
      <c r="BF460" s="72">
        <f>+$BJ$600</f>
        <v>520.02</v>
      </c>
      <c r="BG460" s="65">
        <f t="shared" si="130"/>
        <v>251855.56999999995</v>
      </c>
      <c r="BH460" s="73">
        <f t="shared" ref="BH460:BH523" si="132">+BG460/$BG$7</f>
        <v>6.3259185568516221E-4</v>
      </c>
      <c r="BI460" s="74">
        <f t="shared" ref="BI460:BI523" si="133">+ROUND(BH460,18)</f>
        <v>6.32591855685162E-4</v>
      </c>
    </row>
    <row r="461" spans="1:61" ht="15.75" customHeight="1" x14ac:dyDescent="0.25">
      <c r="A461" s="59">
        <v>1</v>
      </c>
      <c r="B461" s="60">
        <v>513</v>
      </c>
      <c r="C461" s="60">
        <v>17</v>
      </c>
      <c r="D461" s="77" t="s">
        <v>89</v>
      </c>
      <c r="E461" s="61" t="s">
        <v>538</v>
      </c>
      <c r="F461" s="62">
        <v>1728</v>
      </c>
      <c r="G461" s="63">
        <v>12</v>
      </c>
      <c r="H461" s="63">
        <v>142657.79999999999</v>
      </c>
      <c r="I461" s="64">
        <v>21971.14</v>
      </c>
      <c r="J461" s="65">
        <v>135169.06</v>
      </c>
      <c r="K461" s="63">
        <v>157508.47</v>
      </c>
      <c r="L461" s="64">
        <v>22653.63</v>
      </c>
      <c r="M461" s="65">
        <v>151037.41</v>
      </c>
      <c r="N461" s="63">
        <v>174246.25</v>
      </c>
      <c r="O461" s="64">
        <v>11285.29</v>
      </c>
      <c r="P461" s="65">
        <v>182516.28</v>
      </c>
      <c r="Q461" s="63">
        <v>231233.72</v>
      </c>
      <c r="R461" s="64">
        <v>15234.52</v>
      </c>
      <c r="S461" s="65">
        <v>241919.11</v>
      </c>
      <c r="T461" s="63">
        <v>215267.36</v>
      </c>
      <c r="U461" s="64">
        <v>14502.03</v>
      </c>
      <c r="V461" s="66">
        <v>224857.16</v>
      </c>
      <c r="W461" s="63">
        <v>274441.88</v>
      </c>
      <c r="X461" s="64">
        <v>17954.259999999998</v>
      </c>
      <c r="Y461" s="66">
        <v>287266.14</v>
      </c>
      <c r="Z461" s="63">
        <v>336874.42</v>
      </c>
      <c r="AA461" s="67">
        <v>2347.6999999999998</v>
      </c>
      <c r="AB461" s="64">
        <v>22038.639999999999</v>
      </c>
      <c r="AC461" s="66">
        <v>358013.72</v>
      </c>
      <c r="AD461" s="63">
        <v>307678.3</v>
      </c>
      <c r="AE461" s="67">
        <v>628.29</v>
      </c>
      <c r="AF461" s="64">
        <v>18474.55</v>
      </c>
      <c r="AG461" s="66">
        <v>331231.59000000003</v>
      </c>
      <c r="AH461" s="63">
        <v>322961.59999999998</v>
      </c>
      <c r="AI461" s="67">
        <v>802.74</v>
      </c>
      <c r="AJ461" s="63">
        <v>21674.91</v>
      </c>
      <c r="AK461" s="66">
        <v>344569.1</v>
      </c>
      <c r="AL461" s="63">
        <v>321174.48</v>
      </c>
      <c r="AM461" s="67">
        <v>613.36</v>
      </c>
      <c r="AN461" s="63">
        <v>20984.09</v>
      </c>
      <c r="AO461" s="66">
        <v>344891.19</v>
      </c>
      <c r="AP461" s="63">
        <v>509728.99</v>
      </c>
      <c r="AQ461" s="67">
        <v>1318.26</v>
      </c>
      <c r="AR461" s="63">
        <v>33012.727779000001</v>
      </c>
      <c r="AS461" s="66">
        <f t="shared" si="128"/>
        <v>548499.57368751999</v>
      </c>
      <c r="AT461" s="68"/>
      <c r="AU461" s="69"/>
      <c r="AV461" s="63">
        <v>36</v>
      </c>
      <c r="AW461" s="63">
        <v>36</v>
      </c>
      <c r="AX461" s="63">
        <v>36</v>
      </c>
      <c r="AY461" s="63">
        <v>42</v>
      </c>
      <c r="AZ461" s="63">
        <v>72</v>
      </c>
      <c r="BA461" s="63">
        <v>72</v>
      </c>
      <c r="BB461" s="63"/>
      <c r="BC461" s="63"/>
      <c r="BD461" s="70">
        <f t="shared" si="131"/>
        <v>385441.03</v>
      </c>
      <c r="BE461" s="71">
        <f t="shared" si="129"/>
        <v>223.06</v>
      </c>
      <c r="BF461" s="72">
        <f>+$BJ$601</f>
        <v>508.08</v>
      </c>
      <c r="BG461" s="65">
        <f t="shared" si="130"/>
        <v>492514.55999999994</v>
      </c>
      <c r="BH461" s="73">
        <f t="shared" si="132"/>
        <v>1.2370609848428651E-3</v>
      </c>
      <c r="BI461" s="74">
        <f t="shared" si="133"/>
        <v>1.2370609848428699E-3</v>
      </c>
    </row>
    <row r="462" spans="1:61" ht="15.75" customHeight="1" x14ac:dyDescent="0.25">
      <c r="A462" s="59">
        <v>1</v>
      </c>
      <c r="B462" s="60">
        <v>514</v>
      </c>
      <c r="C462" s="60">
        <v>12</v>
      </c>
      <c r="D462" s="77" t="s">
        <v>85</v>
      </c>
      <c r="E462" s="61" t="s">
        <v>539</v>
      </c>
      <c r="F462" s="62">
        <v>2818</v>
      </c>
      <c r="G462" s="63">
        <v>10</v>
      </c>
      <c r="H462" s="63">
        <v>322265.40000000002</v>
      </c>
      <c r="I462" s="64">
        <v>0</v>
      </c>
      <c r="J462" s="65">
        <v>354491.94</v>
      </c>
      <c r="K462" s="63">
        <v>255508.77</v>
      </c>
      <c r="L462" s="64">
        <v>0</v>
      </c>
      <c r="M462" s="65">
        <v>281059.65000000002</v>
      </c>
      <c r="N462" s="63">
        <v>206199.96</v>
      </c>
      <c r="O462" s="64">
        <v>0</v>
      </c>
      <c r="P462" s="65">
        <v>226819.96</v>
      </c>
      <c r="Q462" s="63">
        <v>274004.51</v>
      </c>
      <c r="R462" s="64">
        <v>0</v>
      </c>
      <c r="S462" s="65">
        <v>301404.96000000002</v>
      </c>
      <c r="T462" s="63">
        <v>269708.52</v>
      </c>
      <c r="U462" s="64">
        <v>0</v>
      </c>
      <c r="V462" s="66">
        <v>296679.37</v>
      </c>
      <c r="W462" s="63">
        <v>329967.32</v>
      </c>
      <c r="X462" s="64">
        <v>0</v>
      </c>
      <c r="Y462" s="66">
        <v>362964.05</v>
      </c>
      <c r="Z462" s="63">
        <v>350379.75</v>
      </c>
      <c r="AA462" s="67">
        <v>628.24</v>
      </c>
      <c r="AB462" s="64">
        <v>0</v>
      </c>
      <c r="AC462" s="66">
        <v>385417.72</v>
      </c>
      <c r="AD462" s="63">
        <v>320618.33</v>
      </c>
      <c r="AE462" s="67">
        <v>537.53</v>
      </c>
      <c r="AF462" s="64">
        <v>0</v>
      </c>
      <c r="AG462" s="66">
        <v>352680.16</v>
      </c>
      <c r="AH462" s="63">
        <v>385287.92</v>
      </c>
      <c r="AI462" s="67">
        <v>0</v>
      </c>
      <c r="AJ462" s="63">
        <v>0</v>
      </c>
      <c r="AK462" s="66">
        <v>423816.71</v>
      </c>
      <c r="AL462" s="63">
        <v>424816.09</v>
      </c>
      <c r="AM462" s="67">
        <v>0</v>
      </c>
      <c r="AN462" s="63">
        <v>0</v>
      </c>
      <c r="AO462" s="66">
        <v>467297.7</v>
      </c>
      <c r="AP462" s="63">
        <v>833253.69</v>
      </c>
      <c r="AQ462" s="67">
        <v>0</v>
      </c>
      <c r="AR462" s="63">
        <v>0</v>
      </c>
      <c r="AS462" s="66">
        <f t="shared" si="128"/>
        <v>916579.05900000001</v>
      </c>
      <c r="AT462" s="68"/>
      <c r="AU462" s="69"/>
      <c r="AV462" s="63">
        <v>0</v>
      </c>
      <c r="AW462" s="63">
        <v>0</v>
      </c>
      <c r="AX462" s="63">
        <v>0</v>
      </c>
      <c r="AY462" s="63">
        <v>0</v>
      </c>
      <c r="AZ462" s="63">
        <v>0</v>
      </c>
      <c r="BA462" s="63">
        <v>0</v>
      </c>
      <c r="BB462" s="63"/>
      <c r="BC462" s="63"/>
      <c r="BD462" s="70">
        <f t="shared" si="131"/>
        <v>509158.27</v>
      </c>
      <c r="BE462" s="71">
        <f t="shared" si="129"/>
        <v>180.68</v>
      </c>
      <c r="BF462" s="72">
        <f t="shared" ref="BF462:BF464" si="134">+$BJ$600</f>
        <v>520.02</v>
      </c>
      <c r="BG462" s="65">
        <f t="shared" si="130"/>
        <v>956260.11999999988</v>
      </c>
      <c r="BH462" s="73">
        <f t="shared" si="132"/>
        <v>2.4018621618275742E-3</v>
      </c>
      <c r="BI462" s="74">
        <f t="shared" si="133"/>
        <v>2.4018621618275698E-3</v>
      </c>
    </row>
    <row r="463" spans="1:61" ht="15.75" customHeight="1" x14ac:dyDescent="0.25">
      <c r="A463" s="59">
        <v>1</v>
      </c>
      <c r="B463" s="60">
        <v>516</v>
      </c>
      <c r="C463" s="60">
        <v>18</v>
      </c>
      <c r="D463" s="77" t="s">
        <v>85</v>
      </c>
      <c r="E463" s="61" t="s">
        <v>540</v>
      </c>
      <c r="F463" s="62">
        <v>1923</v>
      </c>
      <c r="G463" s="63">
        <v>10</v>
      </c>
      <c r="H463" s="63">
        <v>780237.63</v>
      </c>
      <c r="I463" s="64">
        <v>0</v>
      </c>
      <c r="J463" s="65">
        <v>858261.39</v>
      </c>
      <c r="K463" s="63">
        <v>866269.97</v>
      </c>
      <c r="L463" s="64">
        <v>0</v>
      </c>
      <c r="M463" s="65">
        <v>952896.96</v>
      </c>
      <c r="N463" s="63">
        <v>1033449.7</v>
      </c>
      <c r="O463" s="64">
        <v>0</v>
      </c>
      <c r="P463" s="65">
        <v>1136794.67</v>
      </c>
      <c r="Q463" s="63">
        <v>889260.24</v>
      </c>
      <c r="R463" s="64">
        <v>0</v>
      </c>
      <c r="S463" s="65">
        <v>978186.27</v>
      </c>
      <c r="T463" s="63">
        <v>805208.52</v>
      </c>
      <c r="U463" s="64">
        <v>0</v>
      </c>
      <c r="V463" s="66">
        <v>885729.37</v>
      </c>
      <c r="W463" s="63">
        <v>938624.39</v>
      </c>
      <c r="X463" s="64">
        <v>0</v>
      </c>
      <c r="Y463" s="66">
        <v>1032486.83</v>
      </c>
      <c r="Z463" s="63">
        <v>1067002.5</v>
      </c>
      <c r="AA463" s="67">
        <v>43940.08</v>
      </c>
      <c r="AB463" s="64">
        <v>0</v>
      </c>
      <c r="AC463" s="66">
        <v>1398452.48</v>
      </c>
      <c r="AD463" s="63">
        <v>752516.26</v>
      </c>
      <c r="AE463" s="67">
        <v>33914.75</v>
      </c>
      <c r="AF463" s="64">
        <v>0</v>
      </c>
      <c r="AG463" s="66">
        <v>1040332.25</v>
      </c>
      <c r="AH463" s="63">
        <v>788865.5</v>
      </c>
      <c r="AI463" s="67">
        <v>48363.33</v>
      </c>
      <c r="AJ463" s="63">
        <v>0</v>
      </c>
      <c r="AK463" s="66">
        <v>1114572.3</v>
      </c>
      <c r="AL463" s="63">
        <v>1106435.24</v>
      </c>
      <c r="AM463" s="67">
        <v>53278.2</v>
      </c>
      <c r="AN463" s="63">
        <v>0</v>
      </c>
      <c r="AO463" s="66">
        <v>1460463.59</v>
      </c>
      <c r="AP463" s="63">
        <v>1656368.27</v>
      </c>
      <c r="AQ463" s="67">
        <v>54095</v>
      </c>
      <c r="AR463" s="63">
        <v>0</v>
      </c>
      <c r="AS463" s="66">
        <f t="shared" si="128"/>
        <v>2087478.7890000001</v>
      </c>
      <c r="AT463" s="68"/>
      <c r="AU463" s="69"/>
      <c r="AV463" s="63">
        <v>1247</v>
      </c>
      <c r="AW463" s="63">
        <v>1141</v>
      </c>
      <c r="AX463" s="63">
        <v>1370</v>
      </c>
      <c r="AY463" s="63">
        <v>1379</v>
      </c>
      <c r="AZ463" s="63">
        <v>1484</v>
      </c>
      <c r="BA463" s="63">
        <v>1479</v>
      </c>
      <c r="BB463" s="63"/>
      <c r="BC463" s="63"/>
      <c r="BD463" s="70">
        <f t="shared" si="131"/>
        <v>1420259.88</v>
      </c>
      <c r="BE463" s="71">
        <f t="shared" si="129"/>
        <v>738.56</v>
      </c>
      <c r="BF463" s="72">
        <f t="shared" si="134"/>
        <v>520.02</v>
      </c>
      <c r="BG463" s="65">
        <f t="shared" si="130"/>
        <v>0</v>
      </c>
      <c r="BH463" s="73">
        <f t="shared" si="132"/>
        <v>0</v>
      </c>
      <c r="BI463" s="74">
        <f t="shared" si="133"/>
        <v>0</v>
      </c>
    </row>
    <row r="464" spans="1:61" ht="15.75" customHeight="1" x14ac:dyDescent="0.25">
      <c r="A464" s="59">
        <v>1</v>
      </c>
      <c r="B464" s="60">
        <v>517</v>
      </c>
      <c r="C464" s="60">
        <v>14</v>
      </c>
      <c r="D464" s="77" t="s">
        <v>85</v>
      </c>
      <c r="E464" s="61" t="s">
        <v>541</v>
      </c>
      <c r="F464" s="62">
        <v>984</v>
      </c>
      <c r="G464" s="63">
        <v>10</v>
      </c>
      <c r="H464" s="63">
        <v>142557.28</v>
      </c>
      <c r="I464" s="64">
        <v>0</v>
      </c>
      <c r="J464" s="65">
        <v>156813</v>
      </c>
      <c r="K464" s="63">
        <v>134176.41</v>
      </c>
      <c r="L464" s="64">
        <v>0</v>
      </c>
      <c r="M464" s="65">
        <v>147594.04999999999</v>
      </c>
      <c r="N464" s="63">
        <v>113629.8</v>
      </c>
      <c r="O464" s="64">
        <v>0</v>
      </c>
      <c r="P464" s="65">
        <v>124992.78</v>
      </c>
      <c r="Q464" s="63">
        <v>123381.96</v>
      </c>
      <c r="R464" s="64">
        <v>0</v>
      </c>
      <c r="S464" s="65">
        <v>135720.16</v>
      </c>
      <c r="T464" s="63">
        <v>117597.48</v>
      </c>
      <c r="U464" s="64">
        <v>0</v>
      </c>
      <c r="V464" s="66">
        <v>129357.23</v>
      </c>
      <c r="W464" s="63">
        <v>127089.04</v>
      </c>
      <c r="X464" s="64">
        <v>0</v>
      </c>
      <c r="Y464" s="66">
        <v>139797.95000000001</v>
      </c>
      <c r="Z464" s="63">
        <v>185082.78</v>
      </c>
      <c r="AA464" s="67">
        <v>218.04</v>
      </c>
      <c r="AB464" s="64">
        <v>0</v>
      </c>
      <c r="AC464" s="66">
        <v>203591.06</v>
      </c>
      <c r="AD464" s="63">
        <v>178888.85</v>
      </c>
      <c r="AE464" s="67">
        <v>26.54</v>
      </c>
      <c r="AF464" s="64">
        <v>0</v>
      </c>
      <c r="AG464" s="66">
        <v>196777.73</v>
      </c>
      <c r="AH464" s="63">
        <v>190264</v>
      </c>
      <c r="AI464" s="67">
        <v>0</v>
      </c>
      <c r="AJ464" s="63">
        <v>0</v>
      </c>
      <c r="AK464" s="66">
        <v>209290.4</v>
      </c>
      <c r="AL464" s="63">
        <v>198277</v>
      </c>
      <c r="AM464" s="67">
        <v>0</v>
      </c>
      <c r="AN464" s="63">
        <v>0</v>
      </c>
      <c r="AO464" s="66">
        <v>218104.7</v>
      </c>
      <c r="AP464" s="63">
        <v>260073.97</v>
      </c>
      <c r="AQ464" s="67">
        <v>0</v>
      </c>
      <c r="AR464" s="63">
        <v>0</v>
      </c>
      <c r="AS464" s="66">
        <f t="shared" si="128"/>
        <v>286081.36700000003</v>
      </c>
      <c r="AT464" s="68"/>
      <c r="AU464" s="69"/>
      <c r="AV464" s="63">
        <v>0</v>
      </c>
      <c r="AW464" s="63">
        <v>0</v>
      </c>
      <c r="AX464" s="63">
        <v>0</v>
      </c>
      <c r="AY464" s="63">
        <v>0</v>
      </c>
      <c r="AZ464" s="63">
        <v>0</v>
      </c>
      <c r="BA464" s="63">
        <v>0</v>
      </c>
      <c r="BB464" s="63"/>
      <c r="BC464" s="63"/>
      <c r="BD464" s="70">
        <f t="shared" si="131"/>
        <v>222769.05</v>
      </c>
      <c r="BE464" s="71">
        <f t="shared" si="129"/>
        <v>226.39</v>
      </c>
      <c r="BF464" s="72">
        <f t="shared" si="134"/>
        <v>520.02</v>
      </c>
      <c r="BG464" s="65">
        <f t="shared" si="130"/>
        <v>288931.92</v>
      </c>
      <c r="BH464" s="73">
        <f t="shared" si="132"/>
        <v>7.2571743971942663E-4</v>
      </c>
      <c r="BI464" s="74">
        <f t="shared" si="133"/>
        <v>7.2571743971942696E-4</v>
      </c>
    </row>
    <row r="465" spans="1:61" ht="15.75" customHeight="1" x14ac:dyDescent="0.25">
      <c r="A465" s="59">
        <v>1</v>
      </c>
      <c r="B465" s="60">
        <v>518</v>
      </c>
      <c r="C465" s="60">
        <v>16</v>
      </c>
      <c r="D465" s="77" t="s">
        <v>89</v>
      </c>
      <c r="E465" s="61" t="s">
        <v>542</v>
      </c>
      <c r="F465" s="62">
        <v>23175</v>
      </c>
      <c r="G465" s="63">
        <v>12</v>
      </c>
      <c r="H465" s="63">
        <v>3040960.22</v>
      </c>
      <c r="I465" s="64">
        <v>0</v>
      </c>
      <c r="J465" s="65">
        <v>3405875.45</v>
      </c>
      <c r="K465" s="63">
        <v>2959259.42</v>
      </c>
      <c r="L465" s="64">
        <v>0</v>
      </c>
      <c r="M465" s="65">
        <v>3314370.55</v>
      </c>
      <c r="N465" s="63">
        <v>3761422.37</v>
      </c>
      <c r="O465" s="64">
        <v>0</v>
      </c>
      <c r="P465" s="65">
        <v>4212793.05</v>
      </c>
      <c r="Q465" s="63">
        <v>3047835.78</v>
      </c>
      <c r="R465" s="64">
        <v>0</v>
      </c>
      <c r="S465" s="65">
        <v>3413576.07</v>
      </c>
      <c r="T465" s="63">
        <v>1412425.41</v>
      </c>
      <c r="U465" s="64">
        <v>0</v>
      </c>
      <c r="V465" s="66">
        <v>1581916.46</v>
      </c>
      <c r="W465" s="63">
        <v>3243444.23</v>
      </c>
      <c r="X465" s="64">
        <v>0</v>
      </c>
      <c r="Y465" s="66">
        <v>3632657.54</v>
      </c>
      <c r="Z465" s="63">
        <v>3449194.39</v>
      </c>
      <c r="AA465" s="67">
        <v>12189.98</v>
      </c>
      <c r="AB465" s="64">
        <v>0</v>
      </c>
      <c r="AC465" s="66">
        <v>3878208.63</v>
      </c>
      <c r="AD465" s="63">
        <v>3865411.42</v>
      </c>
      <c r="AE465" s="67">
        <v>3987.58</v>
      </c>
      <c r="AF465" s="64">
        <v>0</v>
      </c>
      <c r="AG465" s="66">
        <v>4351997.5599999996</v>
      </c>
      <c r="AH465" s="63">
        <v>2798383.85</v>
      </c>
      <c r="AI465" s="67">
        <v>8419.4599999999991</v>
      </c>
      <c r="AJ465" s="63">
        <v>0</v>
      </c>
      <c r="AK465" s="66">
        <v>3169354.98</v>
      </c>
      <c r="AL465" s="63">
        <v>3605195.86</v>
      </c>
      <c r="AM465" s="67">
        <v>8777.8799999999992</v>
      </c>
      <c r="AN465" s="63">
        <v>0</v>
      </c>
      <c r="AO465" s="66">
        <v>4068792.44</v>
      </c>
      <c r="AP465" s="63">
        <v>5628152.6900000004</v>
      </c>
      <c r="AQ465" s="67">
        <v>9671.7000000000007</v>
      </c>
      <c r="AR465" s="63">
        <v>0</v>
      </c>
      <c r="AS465" s="66">
        <f t="shared" si="128"/>
        <v>6364717.8896000003</v>
      </c>
      <c r="AT465" s="68"/>
      <c r="AU465" s="69"/>
      <c r="AV465" s="63">
        <v>129</v>
      </c>
      <c r="AW465" s="63">
        <v>122</v>
      </c>
      <c r="AX465" s="63">
        <v>200</v>
      </c>
      <c r="AY465" s="63">
        <v>183</v>
      </c>
      <c r="AZ465" s="63">
        <v>323</v>
      </c>
      <c r="BA465" s="63">
        <v>323</v>
      </c>
      <c r="BB465" s="63"/>
      <c r="BC465" s="63"/>
      <c r="BD465" s="70">
        <f t="shared" si="131"/>
        <v>4366614.3</v>
      </c>
      <c r="BE465" s="71">
        <f t="shared" si="129"/>
        <v>188.42</v>
      </c>
      <c r="BF465" s="72">
        <f t="shared" ref="BF465:BF467" si="135">+$BJ$601</f>
        <v>508.08</v>
      </c>
      <c r="BG465" s="65">
        <f t="shared" si="130"/>
        <v>7408120.4999999991</v>
      </c>
      <c r="BH465" s="73">
        <f t="shared" si="132"/>
        <v>1.8607159231119216E-2</v>
      </c>
      <c r="BI465" s="74">
        <f t="shared" si="133"/>
        <v>1.8607159231119198E-2</v>
      </c>
    </row>
    <row r="466" spans="1:61" ht="15.75" customHeight="1" x14ac:dyDescent="0.25">
      <c r="A466" s="59">
        <v>1</v>
      </c>
      <c r="B466" s="60">
        <v>519</v>
      </c>
      <c r="C466" s="60">
        <v>2</v>
      </c>
      <c r="D466" s="77" t="s">
        <v>89</v>
      </c>
      <c r="E466" s="61" t="s">
        <v>543</v>
      </c>
      <c r="F466" s="62">
        <v>8656</v>
      </c>
      <c r="G466" s="63">
        <v>12</v>
      </c>
      <c r="H466" s="63">
        <v>3346987.03</v>
      </c>
      <c r="I466" s="64">
        <v>0</v>
      </c>
      <c r="J466" s="65">
        <v>3748625.47</v>
      </c>
      <c r="K466" s="63">
        <v>3279240.3</v>
      </c>
      <c r="L466" s="64">
        <v>0</v>
      </c>
      <c r="M466" s="65">
        <v>3672749.13</v>
      </c>
      <c r="N466" s="63">
        <v>2969001.39</v>
      </c>
      <c r="O466" s="64">
        <v>0</v>
      </c>
      <c r="P466" s="65">
        <v>3325281.56</v>
      </c>
      <c r="Q466" s="63">
        <v>3219521.24</v>
      </c>
      <c r="R466" s="64">
        <v>0</v>
      </c>
      <c r="S466" s="65">
        <v>3605863.79</v>
      </c>
      <c r="T466" s="63">
        <v>3098545.35</v>
      </c>
      <c r="U466" s="64">
        <v>0</v>
      </c>
      <c r="V466" s="66">
        <v>3470370.79</v>
      </c>
      <c r="W466" s="63">
        <v>3431629.91</v>
      </c>
      <c r="X466" s="64">
        <v>0</v>
      </c>
      <c r="Y466" s="66">
        <v>3843425.5</v>
      </c>
      <c r="Z466" s="63">
        <v>3881868.85</v>
      </c>
      <c r="AA466" s="67">
        <v>5852.21</v>
      </c>
      <c r="AB466" s="64">
        <v>0</v>
      </c>
      <c r="AC466" s="66">
        <v>4342922.42</v>
      </c>
      <c r="AD466" s="63">
        <v>3990815.13</v>
      </c>
      <c r="AE466" s="67">
        <v>2634.79</v>
      </c>
      <c r="AF466" s="64">
        <v>0</v>
      </c>
      <c r="AG466" s="66">
        <v>4469437.68</v>
      </c>
      <c r="AH466" s="63">
        <v>3626766.38</v>
      </c>
      <c r="AI466" s="67">
        <v>840.42</v>
      </c>
      <c r="AJ466" s="63">
        <v>0</v>
      </c>
      <c r="AK466" s="66">
        <v>4071293.88</v>
      </c>
      <c r="AL466" s="63">
        <v>4457474.51</v>
      </c>
      <c r="AM466" s="67">
        <v>1300.94</v>
      </c>
      <c r="AN466" s="63">
        <v>0</v>
      </c>
      <c r="AO466" s="66">
        <v>5004961.78</v>
      </c>
      <c r="AP466" s="63">
        <v>6254053.0499999998</v>
      </c>
      <c r="AQ466" s="67">
        <v>1273.57</v>
      </c>
      <c r="AR466" s="63">
        <v>0</v>
      </c>
      <c r="AS466" s="66">
        <f t="shared" si="128"/>
        <v>7017160.1024000002</v>
      </c>
      <c r="AT466" s="68"/>
      <c r="AU466" s="69"/>
      <c r="AV466" s="63">
        <v>8</v>
      </c>
      <c r="AW466" s="63">
        <v>12</v>
      </c>
      <c r="AX466" s="63">
        <v>46</v>
      </c>
      <c r="AY466" s="63">
        <v>63</v>
      </c>
      <c r="AZ466" s="63">
        <v>63</v>
      </c>
      <c r="BA466" s="63">
        <v>63</v>
      </c>
      <c r="BB466" s="63"/>
      <c r="BC466" s="63"/>
      <c r="BD466" s="70">
        <f t="shared" si="131"/>
        <v>4981155.17</v>
      </c>
      <c r="BE466" s="71">
        <f t="shared" si="129"/>
        <v>575.46</v>
      </c>
      <c r="BF466" s="72">
        <f t="shared" si="135"/>
        <v>508.08</v>
      </c>
      <c r="BG466" s="65">
        <f t="shared" si="130"/>
        <v>0</v>
      </c>
      <c r="BH466" s="73">
        <f t="shared" si="132"/>
        <v>0</v>
      </c>
      <c r="BI466" s="74">
        <f t="shared" si="133"/>
        <v>0</v>
      </c>
    </row>
    <row r="467" spans="1:61" ht="15.75" customHeight="1" x14ac:dyDescent="0.25">
      <c r="A467" s="59">
        <v>1</v>
      </c>
      <c r="B467" s="60">
        <v>520</v>
      </c>
      <c r="C467" s="60">
        <v>13</v>
      </c>
      <c r="D467" s="77" t="s">
        <v>89</v>
      </c>
      <c r="E467" s="61" t="s">
        <v>544</v>
      </c>
      <c r="F467" s="62">
        <v>70779</v>
      </c>
      <c r="G467" s="63">
        <v>15</v>
      </c>
      <c r="H467" s="63">
        <v>28731610.489999998</v>
      </c>
      <c r="I467" s="64">
        <v>3067737.05</v>
      </c>
      <c r="J467" s="65">
        <v>29513454.460000001</v>
      </c>
      <c r="K467" s="63">
        <v>29243430.350000001</v>
      </c>
      <c r="L467" s="64">
        <v>2879321.78</v>
      </c>
      <c r="M467" s="65">
        <v>30318724.859999999</v>
      </c>
      <c r="N467" s="63">
        <v>24988209.859999999</v>
      </c>
      <c r="O467" s="64">
        <v>2616240.2000000002</v>
      </c>
      <c r="P467" s="65">
        <v>25727765.100000001</v>
      </c>
      <c r="Q467" s="63">
        <v>27027057.960000001</v>
      </c>
      <c r="R467" s="64">
        <v>2885449.2</v>
      </c>
      <c r="S467" s="65">
        <v>27762850.07</v>
      </c>
      <c r="T467" s="63">
        <v>25027424.670000002</v>
      </c>
      <c r="U467" s="64">
        <v>2676753.14</v>
      </c>
      <c r="V467" s="66">
        <v>25703272.260000002</v>
      </c>
      <c r="W467" s="63">
        <v>29266391.309999999</v>
      </c>
      <c r="X467" s="64">
        <v>3135692.35</v>
      </c>
      <c r="Y467" s="66">
        <v>30050303.800000001</v>
      </c>
      <c r="Z467" s="63">
        <v>31725999.300000001</v>
      </c>
      <c r="AA467" s="67">
        <v>739917.5</v>
      </c>
      <c r="AB467" s="64">
        <v>3399222.41</v>
      </c>
      <c r="AC467" s="66">
        <v>35362395.759999998</v>
      </c>
      <c r="AD467" s="63">
        <v>30395580.899999999</v>
      </c>
      <c r="AE467" s="67">
        <v>499071.76</v>
      </c>
      <c r="AF467" s="64">
        <v>3287392.34</v>
      </c>
      <c r="AG467" s="66">
        <v>34011792.299999997</v>
      </c>
      <c r="AH467" s="63">
        <v>27645444.43</v>
      </c>
      <c r="AI467" s="67">
        <v>693527.61</v>
      </c>
      <c r="AJ467" s="63">
        <v>2962009.14</v>
      </c>
      <c r="AK467" s="66">
        <v>31368306.25</v>
      </c>
      <c r="AL467" s="63">
        <v>34886863.159999996</v>
      </c>
      <c r="AM467" s="67">
        <v>820908.26</v>
      </c>
      <c r="AN467" s="63">
        <v>3737874.7</v>
      </c>
      <c r="AO467" s="66">
        <v>38783812.25</v>
      </c>
      <c r="AP467" s="63">
        <v>46853448.200000003</v>
      </c>
      <c r="AQ467" s="67">
        <v>809261</v>
      </c>
      <c r="AR467" s="63">
        <v>5020026.7207230004</v>
      </c>
      <c r="AS467" s="66">
        <f t="shared" si="128"/>
        <v>51619030.409168549</v>
      </c>
      <c r="AT467" s="68"/>
      <c r="AU467" s="69"/>
      <c r="AV467" s="63">
        <v>15888</v>
      </c>
      <c r="AW467" s="63">
        <v>14900</v>
      </c>
      <c r="AX467" s="63">
        <v>16510</v>
      </c>
      <c r="AY467" s="63">
        <v>17063</v>
      </c>
      <c r="AZ467" s="63">
        <v>19399</v>
      </c>
      <c r="BA467" s="63">
        <v>19425</v>
      </c>
      <c r="BB467" s="63"/>
      <c r="BC467" s="63"/>
      <c r="BD467" s="70">
        <f t="shared" si="131"/>
        <v>38229067.390000001</v>
      </c>
      <c r="BE467" s="71">
        <f t="shared" si="129"/>
        <v>540.12</v>
      </c>
      <c r="BF467" s="72">
        <f t="shared" si="135"/>
        <v>508.08</v>
      </c>
      <c r="BG467" s="65">
        <f t="shared" si="130"/>
        <v>0</v>
      </c>
      <c r="BH467" s="73">
        <f t="shared" si="132"/>
        <v>0</v>
      </c>
      <c r="BI467" s="74">
        <f t="shared" si="133"/>
        <v>0</v>
      </c>
    </row>
    <row r="468" spans="1:61" ht="15.75" customHeight="1" x14ac:dyDescent="0.25">
      <c r="A468" s="59">
        <v>1</v>
      </c>
      <c r="B468" s="60">
        <v>521</v>
      </c>
      <c r="C468" s="60">
        <v>2</v>
      </c>
      <c r="D468" s="77" t="s">
        <v>85</v>
      </c>
      <c r="E468" s="61" t="s">
        <v>545</v>
      </c>
      <c r="F468" s="62">
        <v>899</v>
      </c>
      <c r="G468" s="63">
        <v>10</v>
      </c>
      <c r="H468" s="63">
        <v>133981.4</v>
      </c>
      <c r="I468" s="64">
        <v>0</v>
      </c>
      <c r="J468" s="65">
        <v>147379.54</v>
      </c>
      <c r="K468" s="63">
        <v>166533.72</v>
      </c>
      <c r="L468" s="64">
        <v>0</v>
      </c>
      <c r="M468" s="65">
        <v>183187.09</v>
      </c>
      <c r="N468" s="63">
        <v>106400.29</v>
      </c>
      <c r="O468" s="64">
        <v>0</v>
      </c>
      <c r="P468" s="65">
        <v>117040.32000000001</v>
      </c>
      <c r="Q468" s="63">
        <v>114669.86</v>
      </c>
      <c r="R468" s="64">
        <v>0</v>
      </c>
      <c r="S468" s="65">
        <v>126136.85</v>
      </c>
      <c r="T468" s="63">
        <v>115976.28</v>
      </c>
      <c r="U468" s="64">
        <v>0</v>
      </c>
      <c r="V468" s="66">
        <v>127573.9</v>
      </c>
      <c r="W468" s="63">
        <v>156617.06</v>
      </c>
      <c r="X468" s="64">
        <v>0</v>
      </c>
      <c r="Y468" s="66">
        <v>172278.76</v>
      </c>
      <c r="Z468" s="63">
        <v>179393.63</v>
      </c>
      <c r="AA468" s="67">
        <v>908.23</v>
      </c>
      <c r="AB468" s="64">
        <v>0</v>
      </c>
      <c r="AC468" s="66">
        <v>198304.88</v>
      </c>
      <c r="AD468" s="63">
        <v>163681.23000000001</v>
      </c>
      <c r="AE468" s="67">
        <v>258.81</v>
      </c>
      <c r="AF468" s="64">
        <v>0</v>
      </c>
      <c r="AG468" s="66">
        <v>181516.6</v>
      </c>
      <c r="AH468" s="63">
        <v>163918.67000000001</v>
      </c>
      <c r="AI468" s="67">
        <v>79.63</v>
      </c>
      <c r="AJ468" s="63">
        <v>0</v>
      </c>
      <c r="AK468" s="66">
        <v>181098.91</v>
      </c>
      <c r="AL468" s="63">
        <v>165541.54999999999</v>
      </c>
      <c r="AM468" s="67">
        <v>69.680000000000007</v>
      </c>
      <c r="AN468" s="63">
        <v>0</v>
      </c>
      <c r="AO468" s="66">
        <v>184208.99</v>
      </c>
      <c r="AP468" s="63">
        <v>261087.87</v>
      </c>
      <c r="AQ468" s="67">
        <v>229.4</v>
      </c>
      <c r="AR468" s="63">
        <v>0</v>
      </c>
      <c r="AS468" s="66">
        <f t="shared" si="128"/>
        <v>290010.14900000003</v>
      </c>
      <c r="AT468" s="68"/>
      <c r="AU468" s="69"/>
      <c r="AV468" s="63">
        <v>9</v>
      </c>
      <c r="AW468" s="63">
        <v>8</v>
      </c>
      <c r="AX468" s="63">
        <v>4</v>
      </c>
      <c r="AY468" s="63">
        <v>10</v>
      </c>
      <c r="AZ468" s="63">
        <v>14</v>
      </c>
      <c r="BA468" s="63">
        <v>14</v>
      </c>
      <c r="BB468" s="63"/>
      <c r="BC468" s="63"/>
      <c r="BD468" s="70">
        <f t="shared" si="131"/>
        <v>207027.91</v>
      </c>
      <c r="BE468" s="71">
        <f t="shared" si="129"/>
        <v>230.29</v>
      </c>
      <c r="BF468" s="72">
        <f t="shared" ref="BF468:BF472" si="136">+$BJ$600</f>
        <v>520.02</v>
      </c>
      <c r="BG468" s="65">
        <f t="shared" si="130"/>
        <v>260467.27000000002</v>
      </c>
      <c r="BH468" s="73">
        <f t="shared" si="132"/>
        <v>6.5422207527333312E-4</v>
      </c>
      <c r="BI468" s="74">
        <f t="shared" si="133"/>
        <v>6.5422207527333302E-4</v>
      </c>
    </row>
    <row r="469" spans="1:61" ht="15.75" customHeight="1" x14ac:dyDescent="0.25">
      <c r="A469" s="59">
        <v>1</v>
      </c>
      <c r="B469" s="60">
        <v>522</v>
      </c>
      <c r="C469" s="60">
        <v>17</v>
      </c>
      <c r="D469" s="77" t="s">
        <v>85</v>
      </c>
      <c r="E469" s="61" t="s">
        <v>546</v>
      </c>
      <c r="F469" s="62">
        <v>957</v>
      </c>
      <c r="G469" s="63">
        <v>10</v>
      </c>
      <c r="H469" s="63">
        <v>141077.75</v>
      </c>
      <c r="I469" s="64">
        <v>11127.82</v>
      </c>
      <c r="J469" s="65">
        <v>142944.93</v>
      </c>
      <c r="K469" s="63">
        <v>158806.54</v>
      </c>
      <c r="L469" s="64">
        <v>11329.4</v>
      </c>
      <c r="M469" s="65">
        <v>162224.85</v>
      </c>
      <c r="N469" s="63">
        <v>149468.10999999999</v>
      </c>
      <c r="O469" s="64">
        <v>8375.91</v>
      </c>
      <c r="P469" s="65">
        <v>155201.42000000001</v>
      </c>
      <c r="Q469" s="63">
        <v>135471.14000000001</v>
      </c>
      <c r="R469" s="64">
        <v>7673.11</v>
      </c>
      <c r="S469" s="65">
        <v>140577.84</v>
      </c>
      <c r="T469" s="63">
        <v>122065.26</v>
      </c>
      <c r="U469" s="64">
        <v>7062.17</v>
      </c>
      <c r="V469" s="66">
        <v>126503.4</v>
      </c>
      <c r="W469" s="63">
        <v>114593.61</v>
      </c>
      <c r="X469" s="64">
        <v>6486.47</v>
      </c>
      <c r="Y469" s="66">
        <v>118917.86</v>
      </c>
      <c r="Z469" s="63">
        <v>120787.82</v>
      </c>
      <c r="AA469" s="67">
        <v>3309.89</v>
      </c>
      <c r="AB469" s="64">
        <v>6837.08</v>
      </c>
      <c r="AC469" s="66">
        <v>163532.53</v>
      </c>
      <c r="AD469" s="63">
        <v>153705.4</v>
      </c>
      <c r="AE469" s="67">
        <v>3701.07</v>
      </c>
      <c r="AF469" s="64">
        <v>8382.16</v>
      </c>
      <c r="AG469" s="66">
        <v>199144.93</v>
      </c>
      <c r="AH469" s="63">
        <v>129044.07</v>
      </c>
      <c r="AI469" s="67">
        <v>5210.2</v>
      </c>
      <c r="AJ469" s="63">
        <v>7894.43</v>
      </c>
      <c r="AK469" s="66">
        <v>184909.46</v>
      </c>
      <c r="AL469" s="63">
        <v>139247.79</v>
      </c>
      <c r="AM469" s="67">
        <v>6292.59</v>
      </c>
      <c r="AN469" s="63">
        <v>7630.02</v>
      </c>
      <c r="AO469" s="66">
        <v>203336.49</v>
      </c>
      <c r="AP469" s="63">
        <v>232312.37</v>
      </c>
      <c r="AQ469" s="67">
        <v>7041.1</v>
      </c>
      <c r="AR469" s="63">
        <v>13229.064</v>
      </c>
      <c r="AS469" s="66">
        <f t="shared" si="128"/>
        <v>308578.29859999998</v>
      </c>
      <c r="AT469" s="68"/>
      <c r="AU469" s="69"/>
      <c r="AV469" s="63">
        <v>191</v>
      </c>
      <c r="AW469" s="63">
        <v>198</v>
      </c>
      <c r="AX469" s="63">
        <v>262</v>
      </c>
      <c r="AY469" s="63">
        <v>299</v>
      </c>
      <c r="AZ469" s="63">
        <v>344</v>
      </c>
      <c r="BA469" s="63">
        <v>344</v>
      </c>
      <c r="BB469" s="63"/>
      <c r="BC469" s="63"/>
      <c r="BD469" s="70">
        <f t="shared" si="131"/>
        <v>211900.34</v>
      </c>
      <c r="BE469" s="71">
        <f t="shared" si="129"/>
        <v>221.42</v>
      </c>
      <c r="BF469" s="72">
        <f t="shared" si="136"/>
        <v>520.02</v>
      </c>
      <c r="BG469" s="65">
        <f t="shared" si="130"/>
        <v>285760.2</v>
      </c>
      <c r="BH469" s="73">
        <f t="shared" si="132"/>
        <v>7.1775095225792753E-4</v>
      </c>
      <c r="BI469" s="74">
        <f t="shared" si="133"/>
        <v>7.1775095225792796E-4</v>
      </c>
    </row>
    <row r="470" spans="1:61" ht="15.75" customHeight="1" x14ac:dyDescent="0.25">
      <c r="A470" s="59">
        <v>1</v>
      </c>
      <c r="B470" s="60">
        <v>523</v>
      </c>
      <c r="C470" s="60">
        <v>19</v>
      </c>
      <c r="D470" s="77" t="s">
        <v>85</v>
      </c>
      <c r="E470" s="61" t="s">
        <v>547</v>
      </c>
      <c r="F470" s="62">
        <v>553</v>
      </c>
      <c r="G470" s="63">
        <v>10</v>
      </c>
      <c r="H470" s="63">
        <v>34435.75</v>
      </c>
      <c r="I470" s="64">
        <v>0</v>
      </c>
      <c r="J470" s="65">
        <v>37879.33</v>
      </c>
      <c r="K470" s="63">
        <v>37980.19</v>
      </c>
      <c r="L470" s="64">
        <v>0</v>
      </c>
      <c r="M470" s="65">
        <v>41778.21</v>
      </c>
      <c r="N470" s="63">
        <v>26069.75</v>
      </c>
      <c r="O470" s="64">
        <v>0</v>
      </c>
      <c r="P470" s="65">
        <v>28676.720000000001</v>
      </c>
      <c r="Q470" s="63">
        <v>42282.89</v>
      </c>
      <c r="R470" s="64">
        <v>0</v>
      </c>
      <c r="S470" s="65">
        <v>46511.18</v>
      </c>
      <c r="T470" s="63">
        <v>40111.06</v>
      </c>
      <c r="U470" s="64">
        <v>0</v>
      </c>
      <c r="V470" s="66">
        <v>44122.16</v>
      </c>
      <c r="W470" s="63">
        <v>57405.33</v>
      </c>
      <c r="X470" s="64">
        <v>0</v>
      </c>
      <c r="Y470" s="66">
        <v>63145.87</v>
      </c>
      <c r="Z470" s="63">
        <v>88697.51</v>
      </c>
      <c r="AA470" s="67">
        <v>0</v>
      </c>
      <c r="AB470" s="64">
        <v>0</v>
      </c>
      <c r="AC470" s="66">
        <v>97567.26</v>
      </c>
      <c r="AD470" s="63">
        <v>97057.55</v>
      </c>
      <c r="AE470" s="67">
        <v>59.73</v>
      </c>
      <c r="AF470" s="64">
        <v>0</v>
      </c>
      <c r="AG470" s="66">
        <v>108011.57</v>
      </c>
      <c r="AH470" s="63">
        <v>72223.58</v>
      </c>
      <c r="AI470" s="67">
        <v>130.46</v>
      </c>
      <c r="AJ470" s="63">
        <v>0</v>
      </c>
      <c r="AK470" s="66">
        <v>80616.39</v>
      </c>
      <c r="AL470" s="63">
        <v>82022.62</v>
      </c>
      <c r="AM470" s="67">
        <v>158.6</v>
      </c>
      <c r="AN470" s="63">
        <v>0</v>
      </c>
      <c r="AO470" s="66">
        <v>91802.37</v>
      </c>
      <c r="AP470" s="63">
        <v>133152.20000000001</v>
      </c>
      <c r="AQ470" s="67">
        <v>162.1</v>
      </c>
      <c r="AR470" s="63">
        <v>0</v>
      </c>
      <c r="AS470" s="66">
        <f t="shared" si="128"/>
        <v>149135.95400000003</v>
      </c>
      <c r="AT470" s="68"/>
      <c r="AU470" s="69"/>
      <c r="AV470" s="63">
        <v>0</v>
      </c>
      <c r="AW470" s="63">
        <v>6</v>
      </c>
      <c r="AX470" s="63">
        <v>6</v>
      </c>
      <c r="AY470" s="63">
        <v>8</v>
      </c>
      <c r="AZ470" s="63">
        <v>13</v>
      </c>
      <c r="BA470" s="63">
        <v>13</v>
      </c>
      <c r="BB470" s="63"/>
      <c r="BC470" s="63"/>
      <c r="BD470" s="70">
        <f t="shared" si="131"/>
        <v>105426.71</v>
      </c>
      <c r="BE470" s="71">
        <f t="shared" si="129"/>
        <v>190.65</v>
      </c>
      <c r="BF470" s="72">
        <f t="shared" si="136"/>
        <v>520.02</v>
      </c>
      <c r="BG470" s="65">
        <f t="shared" si="130"/>
        <v>182141.61000000002</v>
      </c>
      <c r="BH470" s="73">
        <f t="shared" si="132"/>
        <v>4.5748958050593488E-4</v>
      </c>
      <c r="BI470" s="74">
        <f t="shared" si="133"/>
        <v>4.5748958050593499E-4</v>
      </c>
    </row>
    <row r="471" spans="1:61" ht="15.75" customHeight="1" x14ac:dyDescent="0.25">
      <c r="A471" s="59">
        <v>1</v>
      </c>
      <c r="B471" s="60">
        <v>524</v>
      </c>
      <c r="C471" s="60">
        <v>10</v>
      </c>
      <c r="D471" s="77" t="s">
        <v>85</v>
      </c>
      <c r="E471" s="61" t="s">
        <v>548</v>
      </c>
      <c r="F471" s="62">
        <v>1453</v>
      </c>
      <c r="G471" s="63">
        <v>10</v>
      </c>
      <c r="H471" s="63">
        <v>202448.76</v>
      </c>
      <c r="I471" s="64">
        <v>0</v>
      </c>
      <c r="J471" s="65">
        <v>222693.64</v>
      </c>
      <c r="K471" s="63">
        <v>173970.09</v>
      </c>
      <c r="L471" s="64">
        <v>0</v>
      </c>
      <c r="M471" s="65">
        <v>191367.1</v>
      </c>
      <c r="N471" s="63">
        <v>97339.839999999997</v>
      </c>
      <c r="O471" s="64">
        <v>0</v>
      </c>
      <c r="P471" s="65">
        <v>107073.82</v>
      </c>
      <c r="Q471" s="63">
        <v>106915.76</v>
      </c>
      <c r="R471" s="64">
        <v>0</v>
      </c>
      <c r="S471" s="65">
        <v>117607.33</v>
      </c>
      <c r="T471" s="63">
        <v>93088.17</v>
      </c>
      <c r="U471" s="64">
        <v>0</v>
      </c>
      <c r="V471" s="66">
        <v>102396.99</v>
      </c>
      <c r="W471" s="63">
        <v>146136.29</v>
      </c>
      <c r="X471" s="64">
        <v>0</v>
      </c>
      <c r="Y471" s="66">
        <v>160749.92000000001</v>
      </c>
      <c r="Z471" s="63">
        <v>166666.84</v>
      </c>
      <c r="AA471" s="67">
        <v>0</v>
      </c>
      <c r="AB471" s="64">
        <v>0</v>
      </c>
      <c r="AC471" s="66">
        <v>183333.52</v>
      </c>
      <c r="AD471" s="63">
        <v>139303.67999999999</v>
      </c>
      <c r="AE471" s="67">
        <v>0</v>
      </c>
      <c r="AF471" s="64">
        <v>0</v>
      </c>
      <c r="AG471" s="66">
        <v>153234.04999999999</v>
      </c>
      <c r="AH471" s="63">
        <v>179912.26</v>
      </c>
      <c r="AI471" s="67">
        <v>0</v>
      </c>
      <c r="AJ471" s="63">
        <v>0</v>
      </c>
      <c r="AK471" s="66">
        <v>197903.49</v>
      </c>
      <c r="AL471" s="63">
        <v>242314.17</v>
      </c>
      <c r="AM471" s="67">
        <v>0</v>
      </c>
      <c r="AN471" s="63">
        <v>0</v>
      </c>
      <c r="AO471" s="66">
        <v>266545.59000000003</v>
      </c>
      <c r="AP471" s="63">
        <v>331128.64</v>
      </c>
      <c r="AQ471" s="67">
        <v>0</v>
      </c>
      <c r="AR471" s="63">
        <v>0</v>
      </c>
      <c r="AS471" s="66">
        <f t="shared" si="128"/>
        <v>364241.50400000007</v>
      </c>
      <c r="AT471" s="68"/>
      <c r="AU471" s="69"/>
      <c r="AV471" s="63">
        <v>0</v>
      </c>
      <c r="AW471" s="63">
        <v>0</v>
      </c>
      <c r="AX471" s="63">
        <v>0</v>
      </c>
      <c r="AY471" s="63">
        <v>0</v>
      </c>
      <c r="AZ471" s="63">
        <v>0</v>
      </c>
      <c r="BA471" s="63">
        <v>0</v>
      </c>
      <c r="BB471" s="63"/>
      <c r="BC471" s="63"/>
      <c r="BD471" s="70">
        <f t="shared" si="131"/>
        <v>233051.63</v>
      </c>
      <c r="BE471" s="71">
        <f t="shared" si="129"/>
        <v>160.38999999999999</v>
      </c>
      <c r="BF471" s="72">
        <f t="shared" si="136"/>
        <v>520.02</v>
      </c>
      <c r="BG471" s="65">
        <f t="shared" si="130"/>
        <v>522542.39</v>
      </c>
      <c r="BH471" s="73">
        <f t="shared" si="132"/>
        <v>1.3124826271035412E-3</v>
      </c>
      <c r="BI471" s="74">
        <f t="shared" si="133"/>
        <v>1.3124826271035399E-3</v>
      </c>
    </row>
    <row r="472" spans="1:61" ht="15.75" customHeight="1" x14ac:dyDescent="0.25">
      <c r="A472" s="59">
        <v>1</v>
      </c>
      <c r="B472" s="60">
        <v>525</v>
      </c>
      <c r="C472" s="60">
        <v>13</v>
      </c>
      <c r="D472" s="77" t="s">
        <v>85</v>
      </c>
      <c r="E472" s="61" t="s">
        <v>549</v>
      </c>
      <c r="F472" s="62">
        <v>2159</v>
      </c>
      <c r="G472" s="63">
        <v>10</v>
      </c>
      <c r="H472" s="63">
        <v>259626.09</v>
      </c>
      <c r="I472" s="64">
        <v>0</v>
      </c>
      <c r="J472" s="65">
        <v>285588.7</v>
      </c>
      <c r="K472" s="63">
        <v>235606.09</v>
      </c>
      <c r="L472" s="64">
        <v>0</v>
      </c>
      <c r="M472" s="65">
        <v>259166.7</v>
      </c>
      <c r="N472" s="63">
        <v>325162.67</v>
      </c>
      <c r="O472" s="64">
        <v>0</v>
      </c>
      <c r="P472" s="65">
        <v>357678.94</v>
      </c>
      <c r="Q472" s="63">
        <v>371599.45</v>
      </c>
      <c r="R472" s="64">
        <v>0</v>
      </c>
      <c r="S472" s="65">
        <v>408759.4</v>
      </c>
      <c r="T472" s="63">
        <v>321532.03000000003</v>
      </c>
      <c r="U472" s="64">
        <v>0</v>
      </c>
      <c r="V472" s="66">
        <v>353685.23</v>
      </c>
      <c r="W472" s="63">
        <v>370147</v>
      </c>
      <c r="X472" s="64">
        <v>0</v>
      </c>
      <c r="Y472" s="66">
        <v>407161.7</v>
      </c>
      <c r="Z472" s="63">
        <v>466720.66</v>
      </c>
      <c r="AA472" s="67">
        <v>4285.76</v>
      </c>
      <c r="AB472" s="64">
        <v>0</v>
      </c>
      <c r="AC472" s="66">
        <v>529482.68000000005</v>
      </c>
      <c r="AD472" s="63">
        <v>435850.08</v>
      </c>
      <c r="AE472" s="67">
        <v>3231.29</v>
      </c>
      <c r="AF472" s="64">
        <v>0</v>
      </c>
      <c r="AG472" s="66">
        <v>498655.9</v>
      </c>
      <c r="AH472" s="63">
        <v>444697.91</v>
      </c>
      <c r="AI472" s="67">
        <v>3009.18</v>
      </c>
      <c r="AJ472" s="63">
        <v>0</v>
      </c>
      <c r="AK472" s="66">
        <v>530094.12</v>
      </c>
      <c r="AL472" s="63">
        <v>547233.19999999995</v>
      </c>
      <c r="AM472" s="67">
        <v>5028.96</v>
      </c>
      <c r="AN472" s="63">
        <v>0</v>
      </c>
      <c r="AO472" s="66">
        <v>643289.07999999996</v>
      </c>
      <c r="AP472" s="63">
        <v>762202.5</v>
      </c>
      <c r="AQ472" s="67">
        <v>5201.4799999999996</v>
      </c>
      <c r="AR472" s="63">
        <v>0</v>
      </c>
      <c r="AS472" s="66">
        <f t="shared" si="128"/>
        <v>904529.1860000001</v>
      </c>
      <c r="AT472" s="68"/>
      <c r="AU472" s="69"/>
      <c r="AV472" s="63">
        <v>95</v>
      </c>
      <c r="AW472" s="63">
        <v>104</v>
      </c>
      <c r="AX472" s="63">
        <v>202</v>
      </c>
      <c r="AY472" s="63">
        <v>214</v>
      </c>
      <c r="AZ472" s="63">
        <v>328</v>
      </c>
      <c r="BA472" s="63">
        <v>328</v>
      </c>
      <c r="BB472" s="63"/>
      <c r="BC472" s="63"/>
      <c r="BD472" s="70">
        <f t="shared" si="131"/>
        <v>621210.18999999994</v>
      </c>
      <c r="BE472" s="71">
        <f t="shared" si="129"/>
        <v>287.73</v>
      </c>
      <c r="BF472" s="72">
        <f t="shared" si="136"/>
        <v>520.02</v>
      </c>
      <c r="BG472" s="65">
        <f t="shared" si="130"/>
        <v>501514.10999999993</v>
      </c>
      <c r="BH472" s="73">
        <f t="shared" si="132"/>
        <v>1.2596653768554436E-3</v>
      </c>
      <c r="BI472" s="74">
        <f t="shared" si="133"/>
        <v>1.25966537685544E-3</v>
      </c>
    </row>
    <row r="473" spans="1:61" ht="15.75" customHeight="1" x14ac:dyDescent="0.25">
      <c r="A473" s="59">
        <v>1</v>
      </c>
      <c r="B473" s="60">
        <v>526</v>
      </c>
      <c r="C473" s="60">
        <v>2</v>
      </c>
      <c r="D473" s="77" t="s">
        <v>89</v>
      </c>
      <c r="E473" s="61" t="s">
        <v>550</v>
      </c>
      <c r="F473" s="62">
        <v>5574</v>
      </c>
      <c r="G473" s="63">
        <v>12</v>
      </c>
      <c r="H473" s="63">
        <v>1382268.58</v>
      </c>
      <c r="I473" s="64">
        <v>124404.17</v>
      </c>
      <c r="J473" s="65">
        <v>1408808.14</v>
      </c>
      <c r="K473" s="63">
        <v>1441058.04</v>
      </c>
      <c r="L473" s="64">
        <v>129695.22</v>
      </c>
      <c r="M473" s="65">
        <v>1468726.36</v>
      </c>
      <c r="N473" s="63">
        <v>1329157.58</v>
      </c>
      <c r="O473" s="64">
        <v>119624.25</v>
      </c>
      <c r="P473" s="65">
        <v>1354677.33</v>
      </c>
      <c r="Q473" s="63">
        <v>1298427.1000000001</v>
      </c>
      <c r="R473" s="64">
        <v>117263.69</v>
      </c>
      <c r="S473" s="65">
        <v>1322903.02</v>
      </c>
      <c r="T473" s="63">
        <v>1258348.51</v>
      </c>
      <c r="U473" s="64">
        <v>113814.03</v>
      </c>
      <c r="V473" s="66">
        <v>1281878.6200000001</v>
      </c>
      <c r="W473" s="63">
        <v>1418499.9</v>
      </c>
      <c r="X473" s="64">
        <v>128954.34</v>
      </c>
      <c r="Y473" s="66">
        <v>1444291.03</v>
      </c>
      <c r="Z473" s="63">
        <v>1674571.28</v>
      </c>
      <c r="AA473" s="67">
        <v>2152.6999999999998</v>
      </c>
      <c r="AB473" s="64">
        <v>152233.51</v>
      </c>
      <c r="AC473" s="66">
        <v>1705018.3</v>
      </c>
      <c r="AD473" s="63">
        <v>1676831.55</v>
      </c>
      <c r="AE473" s="67">
        <v>550.29999999999995</v>
      </c>
      <c r="AF473" s="64">
        <v>153471.99</v>
      </c>
      <c r="AG473" s="66">
        <v>1706162.71</v>
      </c>
      <c r="AH473" s="63">
        <v>1633116.77</v>
      </c>
      <c r="AI473" s="67">
        <v>0</v>
      </c>
      <c r="AJ473" s="63">
        <v>148464.89000000001</v>
      </c>
      <c r="AK473" s="66">
        <v>1662810.1</v>
      </c>
      <c r="AL473" s="63">
        <v>2054444.1</v>
      </c>
      <c r="AM473" s="67">
        <v>242.67</v>
      </c>
      <c r="AN473" s="63">
        <v>186767.3</v>
      </c>
      <c r="AO473" s="66">
        <v>2093755.96</v>
      </c>
      <c r="AP473" s="63">
        <v>2892296.09</v>
      </c>
      <c r="AQ473" s="67">
        <v>84.59</v>
      </c>
      <c r="AR473" s="63">
        <v>262936.23133799998</v>
      </c>
      <c r="AS473" s="66">
        <f t="shared" si="128"/>
        <v>2948355.8145014402</v>
      </c>
      <c r="AT473" s="68"/>
      <c r="AU473" s="69"/>
      <c r="AV473" s="63">
        <v>0</v>
      </c>
      <c r="AW473" s="63">
        <v>0</v>
      </c>
      <c r="AX473" s="63">
        <v>0</v>
      </c>
      <c r="AY473" s="63">
        <v>10</v>
      </c>
      <c r="AZ473" s="63">
        <v>16</v>
      </c>
      <c r="BA473" s="63">
        <v>16</v>
      </c>
      <c r="BB473" s="63"/>
      <c r="BC473" s="63"/>
      <c r="BD473" s="70">
        <f t="shared" si="131"/>
        <v>2023220.58</v>
      </c>
      <c r="BE473" s="71">
        <f t="shared" si="129"/>
        <v>362.97</v>
      </c>
      <c r="BF473" s="72">
        <f>+$BJ$601</f>
        <v>508.08</v>
      </c>
      <c r="BG473" s="65">
        <f t="shared" si="130"/>
        <v>808843.13999999978</v>
      </c>
      <c r="BH473" s="73">
        <f t="shared" si="132"/>
        <v>2.0315912921473741E-3</v>
      </c>
      <c r="BI473" s="74">
        <f t="shared" si="133"/>
        <v>2.0315912921473698E-3</v>
      </c>
    </row>
    <row r="474" spans="1:61" ht="15.75" customHeight="1" x14ac:dyDescent="0.25">
      <c r="A474" s="59">
        <v>1</v>
      </c>
      <c r="B474" s="60">
        <v>527</v>
      </c>
      <c r="C474" s="60">
        <v>2</v>
      </c>
      <c r="D474" s="77" t="s">
        <v>85</v>
      </c>
      <c r="E474" s="61" t="s">
        <v>551</v>
      </c>
      <c r="F474" s="62">
        <v>2308</v>
      </c>
      <c r="G474" s="63">
        <v>10</v>
      </c>
      <c r="H474" s="63">
        <v>746803.59</v>
      </c>
      <c r="I474" s="64">
        <v>35206.47</v>
      </c>
      <c r="J474" s="65">
        <v>782756.83</v>
      </c>
      <c r="K474" s="63">
        <v>704076.62</v>
      </c>
      <c r="L474" s="64">
        <v>33192.199999999997</v>
      </c>
      <c r="M474" s="65">
        <v>737972.86</v>
      </c>
      <c r="N474" s="63">
        <v>653569.42000000004</v>
      </c>
      <c r="O474" s="64">
        <v>30811.18</v>
      </c>
      <c r="P474" s="65">
        <v>685034.06</v>
      </c>
      <c r="Q474" s="63">
        <v>682835.48</v>
      </c>
      <c r="R474" s="64">
        <v>32346.1</v>
      </c>
      <c r="S474" s="65">
        <v>715538.32</v>
      </c>
      <c r="T474" s="63">
        <v>591051.81999999995</v>
      </c>
      <c r="U474" s="64">
        <v>28015.51</v>
      </c>
      <c r="V474" s="66">
        <v>619339.94999999995</v>
      </c>
      <c r="W474" s="63">
        <v>775742.83</v>
      </c>
      <c r="X474" s="64">
        <v>36940.120000000003</v>
      </c>
      <c r="Y474" s="66">
        <v>812682.98</v>
      </c>
      <c r="Z474" s="63">
        <v>822467.24</v>
      </c>
      <c r="AA474" s="67">
        <v>1097.95</v>
      </c>
      <c r="AB474" s="64">
        <v>39165.089999999997</v>
      </c>
      <c r="AC474" s="66">
        <v>861632.37</v>
      </c>
      <c r="AD474" s="63">
        <v>655082.17000000004</v>
      </c>
      <c r="AE474" s="67">
        <v>192.08</v>
      </c>
      <c r="AF474" s="64">
        <v>30833.88</v>
      </c>
      <c r="AG474" s="66">
        <v>686673.12</v>
      </c>
      <c r="AH474" s="63">
        <v>785146.27</v>
      </c>
      <c r="AI474" s="67">
        <v>0</v>
      </c>
      <c r="AJ474" s="63">
        <v>37388.49</v>
      </c>
      <c r="AK474" s="66">
        <v>822533.56</v>
      </c>
      <c r="AL474" s="63">
        <v>888343.38</v>
      </c>
      <c r="AM474" s="67">
        <v>67.69</v>
      </c>
      <c r="AN474" s="63">
        <v>42301.87</v>
      </c>
      <c r="AO474" s="66">
        <v>930645.66</v>
      </c>
      <c r="AP474" s="63">
        <v>1811701.19</v>
      </c>
      <c r="AQ474" s="67">
        <v>33.840000000000003</v>
      </c>
      <c r="AR474" s="63">
        <v>86272.181438</v>
      </c>
      <c r="AS474" s="66">
        <f t="shared" si="128"/>
        <v>1897971.9094182001</v>
      </c>
      <c r="AT474" s="68"/>
      <c r="AU474" s="69"/>
      <c r="AV474" s="63">
        <v>0</v>
      </c>
      <c r="AW474" s="63">
        <v>0</v>
      </c>
      <c r="AX474" s="63">
        <v>0</v>
      </c>
      <c r="AY474" s="63">
        <v>0</v>
      </c>
      <c r="AZ474" s="63">
        <v>0</v>
      </c>
      <c r="BA474" s="63">
        <v>0</v>
      </c>
      <c r="BB474" s="63"/>
      <c r="BC474" s="63"/>
      <c r="BD474" s="70">
        <f t="shared" si="131"/>
        <v>1039891.32</v>
      </c>
      <c r="BE474" s="71">
        <f t="shared" si="129"/>
        <v>450.56</v>
      </c>
      <c r="BF474" s="72">
        <f t="shared" ref="BF474:BF478" si="137">+$BJ$600</f>
        <v>520.02</v>
      </c>
      <c r="BG474" s="65">
        <f t="shared" si="130"/>
        <v>160313.67999999996</v>
      </c>
      <c r="BH474" s="73">
        <f t="shared" si="132"/>
        <v>4.0266382960248712E-4</v>
      </c>
      <c r="BI474" s="74">
        <f t="shared" si="133"/>
        <v>4.0266382960248701E-4</v>
      </c>
    </row>
    <row r="475" spans="1:61" ht="15.75" customHeight="1" x14ac:dyDescent="0.25">
      <c r="A475" s="59">
        <v>1</v>
      </c>
      <c r="B475" s="60">
        <v>528</v>
      </c>
      <c r="C475" s="60">
        <v>17</v>
      </c>
      <c r="D475" s="77" t="s">
        <v>85</v>
      </c>
      <c r="E475" s="61" t="s">
        <v>552</v>
      </c>
      <c r="F475" s="62">
        <v>1654</v>
      </c>
      <c r="G475" s="63">
        <v>10</v>
      </c>
      <c r="H475" s="63">
        <v>203455.68</v>
      </c>
      <c r="I475" s="64">
        <v>21013.84</v>
      </c>
      <c r="J475" s="65">
        <v>200686.02</v>
      </c>
      <c r="K475" s="63">
        <v>188201.14</v>
      </c>
      <c r="L475" s="64">
        <v>20285.900000000001</v>
      </c>
      <c r="M475" s="65">
        <v>184706.77</v>
      </c>
      <c r="N475" s="63">
        <v>128173.31</v>
      </c>
      <c r="O475" s="64">
        <v>9439.6299999999992</v>
      </c>
      <c r="P475" s="65">
        <v>130607.05</v>
      </c>
      <c r="Q475" s="63">
        <v>185195.53</v>
      </c>
      <c r="R475" s="64">
        <v>14145.13</v>
      </c>
      <c r="S475" s="65">
        <v>188155.44</v>
      </c>
      <c r="T475" s="63">
        <v>213400.42</v>
      </c>
      <c r="U475" s="64">
        <v>16102.96</v>
      </c>
      <c r="V475" s="66">
        <v>217027.20000000001</v>
      </c>
      <c r="W475" s="63">
        <v>240439.52</v>
      </c>
      <c r="X475" s="64">
        <v>17810.38</v>
      </c>
      <c r="Y475" s="66">
        <v>244892.05</v>
      </c>
      <c r="Z475" s="63">
        <v>295977.39</v>
      </c>
      <c r="AA475" s="67">
        <v>5034.55</v>
      </c>
      <c r="AB475" s="64">
        <v>21924.31</v>
      </c>
      <c r="AC475" s="66">
        <v>324170.42</v>
      </c>
      <c r="AD475" s="63">
        <v>310322.18</v>
      </c>
      <c r="AE475" s="67">
        <v>2600.5</v>
      </c>
      <c r="AF475" s="64">
        <v>23433.91</v>
      </c>
      <c r="AG475" s="66">
        <v>342280.55</v>
      </c>
      <c r="AH475" s="63">
        <v>280678.69</v>
      </c>
      <c r="AI475" s="67">
        <v>3352.73</v>
      </c>
      <c r="AJ475" s="63">
        <v>21560.21</v>
      </c>
      <c r="AK475" s="66">
        <v>318571.08</v>
      </c>
      <c r="AL475" s="63">
        <v>368716.05</v>
      </c>
      <c r="AM475" s="67">
        <v>4115.72</v>
      </c>
      <c r="AN475" s="63">
        <v>26996.66</v>
      </c>
      <c r="AO475" s="66">
        <v>410782.71</v>
      </c>
      <c r="AP475" s="63">
        <v>530904.74</v>
      </c>
      <c r="AQ475" s="67">
        <v>5166.18</v>
      </c>
      <c r="AR475" s="63">
        <v>39537.944518999997</v>
      </c>
      <c r="AS475" s="66">
        <f t="shared" si="128"/>
        <v>596137.31702910003</v>
      </c>
      <c r="AT475" s="68"/>
      <c r="AU475" s="69"/>
      <c r="AV475" s="63">
        <v>129</v>
      </c>
      <c r="AW475" s="63">
        <v>135</v>
      </c>
      <c r="AX475" s="63">
        <v>170</v>
      </c>
      <c r="AY475" s="63">
        <v>180</v>
      </c>
      <c r="AZ475" s="63">
        <v>280</v>
      </c>
      <c r="BA475" s="63">
        <v>280</v>
      </c>
      <c r="BB475" s="63"/>
      <c r="BC475" s="63"/>
      <c r="BD475" s="70">
        <f t="shared" si="131"/>
        <v>398388.42</v>
      </c>
      <c r="BE475" s="71">
        <f t="shared" si="129"/>
        <v>240.86</v>
      </c>
      <c r="BF475" s="72">
        <f t="shared" si="137"/>
        <v>520.02</v>
      </c>
      <c r="BG475" s="65">
        <f t="shared" si="130"/>
        <v>461730.63999999996</v>
      </c>
      <c r="BH475" s="73">
        <f t="shared" si="132"/>
        <v>1.1597402526547164E-3</v>
      </c>
      <c r="BI475" s="74">
        <f t="shared" si="133"/>
        <v>1.1597402526547201E-3</v>
      </c>
    </row>
    <row r="476" spans="1:61" ht="15.75" customHeight="1" x14ac:dyDescent="0.25">
      <c r="A476" s="59">
        <v>1</v>
      </c>
      <c r="B476" s="60">
        <v>530</v>
      </c>
      <c r="C476" s="60">
        <v>4</v>
      </c>
      <c r="D476" s="77" t="s">
        <v>85</v>
      </c>
      <c r="E476" s="61" t="s">
        <v>553</v>
      </c>
      <c r="F476" s="62">
        <v>1732</v>
      </c>
      <c r="G476" s="63">
        <v>10</v>
      </c>
      <c r="H476" s="63">
        <v>311090.78000000003</v>
      </c>
      <c r="I476" s="64">
        <v>14665.78</v>
      </c>
      <c r="J476" s="65">
        <v>326067.49</v>
      </c>
      <c r="K476" s="63">
        <v>293480.69</v>
      </c>
      <c r="L476" s="64">
        <v>13835.59</v>
      </c>
      <c r="M476" s="65">
        <v>307609.61</v>
      </c>
      <c r="N476" s="63">
        <v>203915.92</v>
      </c>
      <c r="O476" s="64">
        <v>9613.1200000000008</v>
      </c>
      <c r="P476" s="65">
        <v>213733.07</v>
      </c>
      <c r="Q476" s="63">
        <v>259627.03</v>
      </c>
      <c r="R476" s="64">
        <v>12429.45</v>
      </c>
      <c r="S476" s="65">
        <v>271917.34000000003</v>
      </c>
      <c r="T476" s="63">
        <v>272320.78999999998</v>
      </c>
      <c r="U476" s="64">
        <v>13057.18</v>
      </c>
      <c r="V476" s="66">
        <v>285189.96999999997</v>
      </c>
      <c r="W476" s="63">
        <v>383541.1</v>
      </c>
      <c r="X476" s="64">
        <v>142.01</v>
      </c>
      <c r="Y476" s="66">
        <v>421739</v>
      </c>
      <c r="Z476" s="63">
        <v>422072.33</v>
      </c>
      <c r="AA476" s="67">
        <v>2945.91</v>
      </c>
      <c r="AB476" s="64">
        <v>0</v>
      </c>
      <c r="AC476" s="66">
        <v>463885.96</v>
      </c>
      <c r="AD476" s="63">
        <v>469811.23</v>
      </c>
      <c r="AE476" s="67">
        <v>398.68</v>
      </c>
      <c r="AF476" s="64">
        <v>0</v>
      </c>
      <c r="AG476" s="66">
        <v>519200.71</v>
      </c>
      <c r="AH476" s="63">
        <v>387738.59</v>
      </c>
      <c r="AI476" s="67">
        <v>79.63</v>
      </c>
      <c r="AJ476" s="63">
        <v>0</v>
      </c>
      <c r="AK476" s="66">
        <v>427300.82</v>
      </c>
      <c r="AL476" s="63">
        <v>532711.03</v>
      </c>
      <c r="AM476" s="67">
        <v>79.63</v>
      </c>
      <c r="AN476" s="63">
        <v>0</v>
      </c>
      <c r="AO476" s="66">
        <v>586770.51</v>
      </c>
      <c r="AP476" s="63">
        <v>720060.54</v>
      </c>
      <c r="AQ476" s="67">
        <v>183.76</v>
      </c>
      <c r="AR476" s="63">
        <v>0</v>
      </c>
      <c r="AS476" s="66">
        <f t="shared" si="128"/>
        <v>795587.25400000007</v>
      </c>
      <c r="AT476" s="68"/>
      <c r="AU476" s="69"/>
      <c r="AV476" s="63">
        <v>13</v>
      </c>
      <c r="AW476" s="63">
        <v>13</v>
      </c>
      <c r="AX476" s="63">
        <v>4</v>
      </c>
      <c r="AY476" s="63">
        <v>4</v>
      </c>
      <c r="AZ476" s="63">
        <v>17</v>
      </c>
      <c r="BA476" s="63">
        <v>17</v>
      </c>
      <c r="BB476" s="63"/>
      <c r="BC476" s="63"/>
      <c r="BD476" s="70">
        <f t="shared" si="131"/>
        <v>558549.05000000005</v>
      </c>
      <c r="BE476" s="71">
        <f t="shared" si="129"/>
        <v>322.49</v>
      </c>
      <c r="BF476" s="72">
        <f t="shared" si="137"/>
        <v>520.02</v>
      </c>
      <c r="BG476" s="65">
        <f t="shared" si="130"/>
        <v>342121.95999999996</v>
      </c>
      <c r="BH476" s="73">
        <f t="shared" si="132"/>
        <v>8.593161769145898E-4</v>
      </c>
      <c r="BI476" s="74">
        <f t="shared" si="133"/>
        <v>8.5931617691459002E-4</v>
      </c>
    </row>
    <row r="477" spans="1:61" ht="15.75" customHeight="1" x14ac:dyDescent="0.25">
      <c r="A477" s="59">
        <v>1</v>
      </c>
      <c r="B477" s="60">
        <v>531</v>
      </c>
      <c r="C477" s="60">
        <v>18</v>
      </c>
      <c r="D477" s="77" t="s">
        <v>85</v>
      </c>
      <c r="E477" s="61" t="s">
        <v>554</v>
      </c>
      <c r="F477" s="62">
        <v>3360</v>
      </c>
      <c r="G477" s="63">
        <v>10</v>
      </c>
      <c r="H477" s="63">
        <v>1114893.76</v>
      </c>
      <c r="I477" s="64">
        <v>56428.6</v>
      </c>
      <c r="J477" s="65">
        <v>1164311.68</v>
      </c>
      <c r="K477" s="63">
        <v>1150297.49</v>
      </c>
      <c r="L477" s="64">
        <v>54228.22</v>
      </c>
      <c r="M477" s="65">
        <v>1205676.2</v>
      </c>
      <c r="N477" s="63">
        <v>1030265.82</v>
      </c>
      <c r="O477" s="64">
        <v>48569.73</v>
      </c>
      <c r="P477" s="65">
        <v>1079865.7</v>
      </c>
      <c r="Q477" s="63">
        <v>1185919.67</v>
      </c>
      <c r="R477" s="64">
        <v>56223.07</v>
      </c>
      <c r="S477" s="65">
        <v>1242666.25</v>
      </c>
      <c r="T477" s="63">
        <v>1099031.1100000001</v>
      </c>
      <c r="U477" s="64">
        <v>52159.03</v>
      </c>
      <c r="V477" s="66">
        <v>1151559.29</v>
      </c>
      <c r="W477" s="63">
        <v>1246890.1100000001</v>
      </c>
      <c r="X477" s="64">
        <v>59376.06</v>
      </c>
      <c r="Y477" s="66">
        <v>1306265.46</v>
      </c>
      <c r="Z477" s="63">
        <v>1366861.12</v>
      </c>
      <c r="AA477" s="67">
        <v>15374.05</v>
      </c>
      <c r="AB477" s="64">
        <v>65088.99</v>
      </c>
      <c r="AC477" s="66">
        <v>1588480.05</v>
      </c>
      <c r="AD477" s="63">
        <v>1536105.22</v>
      </c>
      <c r="AE477" s="67">
        <v>13733.34</v>
      </c>
      <c r="AF477" s="64">
        <v>73148.27</v>
      </c>
      <c r="AG477" s="66">
        <v>1754667.58</v>
      </c>
      <c r="AH477" s="63">
        <v>1338621.9099999999</v>
      </c>
      <c r="AI477" s="67">
        <v>21354.57</v>
      </c>
      <c r="AJ477" s="63">
        <v>63743.93</v>
      </c>
      <c r="AK477" s="66">
        <v>1592831.56</v>
      </c>
      <c r="AL477" s="63">
        <v>1556506.77</v>
      </c>
      <c r="AM477" s="67">
        <v>22295.05</v>
      </c>
      <c r="AN477" s="63">
        <v>74119.399999999994</v>
      </c>
      <c r="AO477" s="66">
        <v>1832101.95</v>
      </c>
      <c r="AP477" s="63">
        <v>2140297.61</v>
      </c>
      <c r="AQ477" s="67">
        <v>25540.15</v>
      </c>
      <c r="AR477" s="63">
        <v>101919.0325</v>
      </c>
      <c r="AS477" s="66">
        <f t="shared" si="128"/>
        <v>2473185.0742500001</v>
      </c>
      <c r="AT477" s="68"/>
      <c r="AU477" s="69"/>
      <c r="AV477" s="63">
        <v>792</v>
      </c>
      <c r="AW477" s="63">
        <v>733</v>
      </c>
      <c r="AX477" s="63">
        <v>977</v>
      </c>
      <c r="AY477" s="63">
        <v>1032</v>
      </c>
      <c r="AZ477" s="63">
        <v>1183</v>
      </c>
      <c r="BA477" s="63">
        <v>1183</v>
      </c>
      <c r="BB477" s="63"/>
      <c r="BC477" s="63"/>
      <c r="BD477" s="70">
        <f t="shared" si="131"/>
        <v>1848253.24</v>
      </c>
      <c r="BE477" s="71">
        <f t="shared" si="129"/>
        <v>550.08000000000004</v>
      </c>
      <c r="BF477" s="72">
        <f t="shared" si="137"/>
        <v>520.02</v>
      </c>
      <c r="BG477" s="65">
        <f t="shared" si="130"/>
        <v>0</v>
      </c>
      <c r="BH477" s="73">
        <f t="shared" si="132"/>
        <v>0</v>
      </c>
      <c r="BI477" s="74">
        <f t="shared" si="133"/>
        <v>0</v>
      </c>
    </row>
    <row r="478" spans="1:61" ht="15.75" customHeight="1" x14ac:dyDescent="0.25">
      <c r="A478" s="59">
        <v>1</v>
      </c>
      <c r="B478" s="60">
        <v>533</v>
      </c>
      <c r="C478" s="60">
        <v>1</v>
      </c>
      <c r="D478" s="77" t="s">
        <v>85</v>
      </c>
      <c r="E478" s="61" t="s">
        <v>555</v>
      </c>
      <c r="F478" s="62">
        <v>2250</v>
      </c>
      <c r="G478" s="63">
        <v>10</v>
      </c>
      <c r="H478" s="63">
        <v>487844</v>
      </c>
      <c r="I478" s="64">
        <v>27337.71</v>
      </c>
      <c r="J478" s="65">
        <v>506556.92</v>
      </c>
      <c r="K478" s="63">
        <v>503047.9</v>
      </c>
      <c r="L478" s="64">
        <v>28189.7</v>
      </c>
      <c r="M478" s="65">
        <v>522344.03</v>
      </c>
      <c r="N478" s="63">
        <v>439480.89</v>
      </c>
      <c r="O478" s="64">
        <v>24627.53</v>
      </c>
      <c r="P478" s="65">
        <v>456338.69</v>
      </c>
      <c r="Q478" s="63">
        <v>434347.09</v>
      </c>
      <c r="R478" s="64">
        <v>24576.42</v>
      </c>
      <c r="S478" s="65">
        <v>450747.74</v>
      </c>
      <c r="T478" s="63">
        <v>447362.45</v>
      </c>
      <c r="U478" s="64">
        <v>25395.71</v>
      </c>
      <c r="V478" s="66">
        <v>464163.41</v>
      </c>
      <c r="W478" s="63">
        <v>778067.28</v>
      </c>
      <c r="X478" s="64">
        <v>44041.59</v>
      </c>
      <c r="Y478" s="66">
        <v>807428.27</v>
      </c>
      <c r="Z478" s="63">
        <v>588440.18000000005</v>
      </c>
      <c r="AA478" s="67">
        <v>2803.7</v>
      </c>
      <c r="AB478" s="64">
        <v>33307.980000000003</v>
      </c>
      <c r="AC478" s="66">
        <v>611065.24</v>
      </c>
      <c r="AD478" s="63">
        <v>555051.84</v>
      </c>
      <c r="AE478" s="67">
        <v>1368.46</v>
      </c>
      <c r="AF478" s="64">
        <v>31067.279999999999</v>
      </c>
      <c r="AG478" s="66">
        <v>578600.57999999996</v>
      </c>
      <c r="AH478" s="63">
        <v>533972.34</v>
      </c>
      <c r="AI478" s="67">
        <v>126.9</v>
      </c>
      <c r="AJ478" s="63">
        <v>30871.84</v>
      </c>
      <c r="AK478" s="66">
        <v>557431.81999999995</v>
      </c>
      <c r="AL478" s="63">
        <v>635112.25</v>
      </c>
      <c r="AM478" s="67">
        <v>700.32</v>
      </c>
      <c r="AN478" s="63">
        <v>35318.89</v>
      </c>
      <c r="AO478" s="66">
        <v>666886.09</v>
      </c>
      <c r="AP478" s="63">
        <v>958459.39</v>
      </c>
      <c r="AQ478" s="67">
        <v>1068.04</v>
      </c>
      <c r="AR478" s="63">
        <v>54250.720500000003</v>
      </c>
      <c r="AS478" s="66">
        <f t="shared" si="128"/>
        <v>1002214.21245</v>
      </c>
      <c r="AT478" s="68"/>
      <c r="AU478" s="69"/>
      <c r="AV478" s="63">
        <v>16</v>
      </c>
      <c r="AW478" s="63">
        <v>17</v>
      </c>
      <c r="AX478" s="63">
        <v>19</v>
      </c>
      <c r="AY478" s="63">
        <v>36</v>
      </c>
      <c r="AZ478" s="63">
        <v>40</v>
      </c>
      <c r="BA478" s="63">
        <v>40</v>
      </c>
      <c r="BB478" s="63"/>
      <c r="BC478" s="63"/>
      <c r="BD478" s="70">
        <f t="shared" si="131"/>
        <v>683239.59</v>
      </c>
      <c r="BE478" s="71">
        <f t="shared" si="129"/>
        <v>303.66000000000003</v>
      </c>
      <c r="BF478" s="72">
        <f t="shared" si="137"/>
        <v>520.02</v>
      </c>
      <c r="BG478" s="65">
        <f t="shared" si="130"/>
        <v>486809.99999999988</v>
      </c>
      <c r="BH478" s="73">
        <f t="shared" si="132"/>
        <v>1.2227327005953999E-3</v>
      </c>
      <c r="BI478" s="74">
        <f t="shared" si="133"/>
        <v>1.2227327005954001E-3</v>
      </c>
    </row>
    <row r="479" spans="1:61" ht="15.75" customHeight="1" x14ac:dyDescent="0.25">
      <c r="A479" s="59">
        <v>1</v>
      </c>
      <c r="B479" s="60">
        <v>534</v>
      </c>
      <c r="C479" s="60">
        <v>16</v>
      </c>
      <c r="D479" s="77" t="s">
        <v>89</v>
      </c>
      <c r="E479" s="61" t="s">
        <v>556</v>
      </c>
      <c r="F479" s="62">
        <v>9153</v>
      </c>
      <c r="G479" s="63">
        <v>12</v>
      </c>
      <c r="H479" s="63">
        <v>2886383.52</v>
      </c>
      <c r="I479" s="64">
        <v>306162.03999999998</v>
      </c>
      <c r="J479" s="65">
        <v>2889848.05</v>
      </c>
      <c r="K479" s="63">
        <v>2669990.06</v>
      </c>
      <c r="L479" s="64">
        <v>283208.94</v>
      </c>
      <c r="M479" s="65">
        <v>2673194.85</v>
      </c>
      <c r="N479" s="63">
        <v>2421733.1800000002</v>
      </c>
      <c r="O479" s="64">
        <v>256877.48</v>
      </c>
      <c r="P479" s="65">
        <v>2424638.39</v>
      </c>
      <c r="Q479" s="63">
        <v>2228701.7400000002</v>
      </c>
      <c r="R479" s="64">
        <v>239332.73</v>
      </c>
      <c r="S479" s="65">
        <v>2228093.29</v>
      </c>
      <c r="T479" s="63">
        <v>1998694.14</v>
      </c>
      <c r="U479" s="64">
        <v>215216.66</v>
      </c>
      <c r="V479" s="66">
        <v>1997494.77</v>
      </c>
      <c r="W479" s="63">
        <v>2395462.0699999998</v>
      </c>
      <c r="X479" s="64">
        <v>256657.21</v>
      </c>
      <c r="Y479" s="66">
        <v>2395461.4500000002</v>
      </c>
      <c r="Z479" s="63">
        <v>2724114.11</v>
      </c>
      <c r="AA479" s="67">
        <v>8335.19</v>
      </c>
      <c r="AB479" s="64">
        <v>291869.99</v>
      </c>
      <c r="AC479" s="66">
        <v>2725257.8</v>
      </c>
      <c r="AD479" s="63">
        <v>3091447.32</v>
      </c>
      <c r="AE479" s="67">
        <v>3701.06</v>
      </c>
      <c r="AF479" s="64">
        <v>339868.12</v>
      </c>
      <c r="AG479" s="66">
        <v>3089441.16</v>
      </c>
      <c r="AH479" s="63">
        <v>2652865.73</v>
      </c>
      <c r="AI479" s="67">
        <v>5907.71</v>
      </c>
      <c r="AJ479" s="63">
        <v>219044.22</v>
      </c>
      <c r="AK479" s="66">
        <v>2733533.82</v>
      </c>
      <c r="AL479" s="63">
        <v>3128007.56</v>
      </c>
      <c r="AM479" s="67">
        <v>2736.78</v>
      </c>
      <c r="AN479" s="63">
        <v>258276.15</v>
      </c>
      <c r="AO479" s="66">
        <v>3225304.35</v>
      </c>
      <c r="AP479" s="63">
        <v>3835220.24</v>
      </c>
      <c r="AQ479" s="67">
        <v>3473.91</v>
      </c>
      <c r="AR479" s="63">
        <v>316670.03258300002</v>
      </c>
      <c r="AS479" s="66">
        <f t="shared" si="128"/>
        <v>3956952.7171070403</v>
      </c>
      <c r="AT479" s="68"/>
      <c r="AU479" s="69"/>
      <c r="AV479" s="63">
        <v>47</v>
      </c>
      <c r="AW479" s="63">
        <v>53</v>
      </c>
      <c r="AX479" s="63">
        <v>64</v>
      </c>
      <c r="AY479" s="63">
        <v>64</v>
      </c>
      <c r="AZ479" s="63">
        <v>90</v>
      </c>
      <c r="BA479" s="63">
        <v>90</v>
      </c>
      <c r="BB479" s="63"/>
      <c r="BC479" s="63"/>
      <c r="BD479" s="70">
        <f t="shared" si="131"/>
        <v>3146097.97</v>
      </c>
      <c r="BE479" s="71">
        <f t="shared" si="129"/>
        <v>343.72</v>
      </c>
      <c r="BF479" s="72">
        <f t="shared" ref="BF479:BF480" si="138">+$BJ$601</f>
        <v>508.08</v>
      </c>
      <c r="BG479" s="65">
        <f t="shared" si="130"/>
        <v>1504387.0799999996</v>
      </c>
      <c r="BH479" s="73">
        <f t="shared" si="132"/>
        <v>3.7786061853068505E-3</v>
      </c>
      <c r="BI479" s="74">
        <f t="shared" si="133"/>
        <v>3.7786061853068501E-3</v>
      </c>
    </row>
    <row r="480" spans="1:61" ht="15.75" customHeight="1" x14ac:dyDescent="0.25">
      <c r="A480" s="59">
        <v>1</v>
      </c>
      <c r="B480" s="60">
        <v>535</v>
      </c>
      <c r="C480" s="60">
        <v>16</v>
      </c>
      <c r="D480" s="77" t="s">
        <v>89</v>
      </c>
      <c r="E480" s="61" t="s">
        <v>557</v>
      </c>
      <c r="F480" s="62">
        <v>4899</v>
      </c>
      <c r="G480" s="63">
        <v>12</v>
      </c>
      <c r="H480" s="63">
        <v>598107.93000000005</v>
      </c>
      <c r="I480" s="64">
        <v>70530.63</v>
      </c>
      <c r="J480" s="65">
        <v>590886.56999999995</v>
      </c>
      <c r="K480" s="63">
        <v>504549.93</v>
      </c>
      <c r="L480" s="64">
        <v>66729.72</v>
      </c>
      <c r="M480" s="65">
        <v>490358.63</v>
      </c>
      <c r="N480" s="63">
        <v>329551.71999999997</v>
      </c>
      <c r="O480" s="64">
        <v>29659.74</v>
      </c>
      <c r="P480" s="65">
        <v>335879.01</v>
      </c>
      <c r="Q480" s="63">
        <v>488422.47</v>
      </c>
      <c r="R480" s="64">
        <v>44386.21</v>
      </c>
      <c r="S480" s="65">
        <v>497320.61</v>
      </c>
      <c r="T480" s="63">
        <v>394500.43</v>
      </c>
      <c r="U480" s="64">
        <v>36151.65</v>
      </c>
      <c r="V480" s="66">
        <v>401350.64</v>
      </c>
      <c r="W480" s="63">
        <v>679223.58</v>
      </c>
      <c r="X480" s="64">
        <v>61747.65</v>
      </c>
      <c r="Y480" s="66">
        <v>691573.05</v>
      </c>
      <c r="Z480" s="63">
        <v>838423.39</v>
      </c>
      <c r="AA480" s="67">
        <v>890.17</v>
      </c>
      <c r="AB480" s="64">
        <v>76220.36</v>
      </c>
      <c r="AC480" s="66">
        <v>853667.39</v>
      </c>
      <c r="AD480" s="63">
        <v>891936.06</v>
      </c>
      <c r="AE480" s="67">
        <v>428.48</v>
      </c>
      <c r="AF480" s="64">
        <v>83315.899999999994</v>
      </c>
      <c r="AG480" s="66">
        <v>905654.58</v>
      </c>
      <c r="AH480" s="63">
        <v>878260.05</v>
      </c>
      <c r="AI480" s="67">
        <v>629.5</v>
      </c>
      <c r="AJ480" s="63">
        <v>52481.69</v>
      </c>
      <c r="AK480" s="66">
        <v>924871.77</v>
      </c>
      <c r="AL480" s="63">
        <v>859165.36</v>
      </c>
      <c r="AM480" s="67">
        <v>97.51</v>
      </c>
      <c r="AN480" s="63">
        <v>41780.35</v>
      </c>
      <c r="AO480" s="66">
        <v>915471.21</v>
      </c>
      <c r="AP480" s="63">
        <v>1339804.8500000001</v>
      </c>
      <c r="AQ480" s="67">
        <v>0</v>
      </c>
      <c r="AR480" s="63">
        <v>62932.374207000001</v>
      </c>
      <c r="AS480" s="66">
        <f t="shared" si="128"/>
        <v>1430543.1120881601</v>
      </c>
      <c r="AT480" s="68"/>
      <c r="AU480" s="69"/>
      <c r="AV480" s="63">
        <v>0</v>
      </c>
      <c r="AW480" s="63">
        <v>0</v>
      </c>
      <c r="AX480" s="63">
        <v>0</v>
      </c>
      <c r="AY480" s="63">
        <v>0</v>
      </c>
      <c r="AZ480" s="63">
        <v>2</v>
      </c>
      <c r="BA480" s="63">
        <v>2</v>
      </c>
      <c r="BB480" s="63"/>
      <c r="BC480" s="63"/>
      <c r="BD480" s="70">
        <f t="shared" si="131"/>
        <v>1006041.61</v>
      </c>
      <c r="BE480" s="71">
        <f t="shared" si="129"/>
        <v>205.36</v>
      </c>
      <c r="BF480" s="72">
        <f t="shared" si="138"/>
        <v>508.08</v>
      </c>
      <c r="BG480" s="65">
        <f t="shared" si="130"/>
        <v>1483025.2799999998</v>
      </c>
      <c r="BH480" s="73">
        <f t="shared" si="132"/>
        <v>3.7249512246372287E-3</v>
      </c>
      <c r="BI480" s="74">
        <f t="shared" si="133"/>
        <v>3.72495122463723E-3</v>
      </c>
    </row>
    <row r="481" spans="1:61" ht="15.75" customHeight="1" x14ac:dyDescent="0.25">
      <c r="A481" s="59">
        <v>1</v>
      </c>
      <c r="B481" s="60">
        <v>536</v>
      </c>
      <c r="C481" s="60">
        <v>1</v>
      </c>
      <c r="D481" s="77" t="s">
        <v>85</v>
      </c>
      <c r="E481" s="61" t="s">
        <v>558</v>
      </c>
      <c r="F481" s="62">
        <v>1141</v>
      </c>
      <c r="G481" s="63">
        <v>10</v>
      </c>
      <c r="H481" s="63">
        <v>135408.71</v>
      </c>
      <c r="I481" s="64">
        <v>3904.52</v>
      </c>
      <c r="J481" s="65">
        <v>144654.60999999999</v>
      </c>
      <c r="K481" s="63">
        <v>105513.76</v>
      </c>
      <c r="L481" s="64">
        <v>3042.5</v>
      </c>
      <c r="M481" s="65">
        <v>112718.39</v>
      </c>
      <c r="N481" s="63">
        <v>91671.66</v>
      </c>
      <c r="O481" s="64">
        <v>2643.36</v>
      </c>
      <c r="P481" s="65">
        <v>97931.13</v>
      </c>
      <c r="Q481" s="63">
        <v>89431.98</v>
      </c>
      <c r="R481" s="64">
        <v>2647.35</v>
      </c>
      <c r="S481" s="65">
        <v>95463.09</v>
      </c>
      <c r="T481" s="63">
        <v>75767.06</v>
      </c>
      <c r="U481" s="64">
        <v>2297.5</v>
      </c>
      <c r="V481" s="66">
        <v>80816.52</v>
      </c>
      <c r="W481" s="63">
        <v>118020.63</v>
      </c>
      <c r="X481" s="64">
        <v>3437.51</v>
      </c>
      <c r="Y481" s="66">
        <v>126041.43</v>
      </c>
      <c r="Z481" s="63">
        <v>160920.01999999999</v>
      </c>
      <c r="AA481" s="67">
        <v>519.48</v>
      </c>
      <c r="AB481" s="64">
        <v>4687.01</v>
      </c>
      <c r="AC481" s="66">
        <v>171856.32</v>
      </c>
      <c r="AD481" s="63">
        <v>188836.75</v>
      </c>
      <c r="AE481" s="67">
        <v>41.01</v>
      </c>
      <c r="AF481" s="64">
        <v>5595.02</v>
      </c>
      <c r="AG481" s="66">
        <v>201565.9</v>
      </c>
      <c r="AH481" s="63">
        <v>189058.86</v>
      </c>
      <c r="AI481" s="67">
        <v>0</v>
      </c>
      <c r="AJ481" s="63">
        <v>5702.19</v>
      </c>
      <c r="AK481" s="66">
        <v>201692.34</v>
      </c>
      <c r="AL481" s="63">
        <v>214622.23</v>
      </c>
      <c r="AM481" s="67">
        <v>0</v>
      </c>
      <c r="AN481" s="63">
        <v>6151.84</v>
      </c>
      <c r="AO481" s="66">
        <v>229317.42</v>
      </c>
      <c r="AP481" s="63">
        <v>321064.09999999998</v>
      </c>
      <c r="AQ481" s="67">
        <v>0</v>
      </c>
      <c r="AR481" s="63">
        <v>9255.0850310000005</v>
      </c>
      <c r="AS481" s="66">
        <f t="shared" si="128"/>
        <v>342989.91646589997</v>
      </c>
      <c r="AT481" s="68"/>
      <c r="AU481" s="69"/>
      <c r="AV481" s="63">
        <v>0</v>
      </c>
      <c r="AW481" s="63">
        <v>0</v>
      </c>
      <c r="AX481" s="63">
        <v>0</v>
      </c>
      <c r="AY481" s="63">
        <v>0</v>
      </c>
      <c r="AZ481" s="63">
        <v>0</v>
      </c>
      <c r="BA481" s="63">
        <v>0</v>
      </c>
      <c r="BB481" s="63"/>
      <c r="BC481" s="63"/>
      <c r="BD481" s="70">
        <f t="shared" si="131"/>
        <v>229484.38</v>
      </c>
      <c r="BE481" s="71">
        <f t="shared" si="129"/>
        <v>201.13</v>
      </c>
      <c r="BF481" s="72">
        <f t="shared" ref="BF481:BF485" si="139">+$BJ$600</f>
        <v>520.02</v>
      </c>
      <c r="BG481" s="65">
        <f t="shared" si="130"/>
        <v>363853.49</v>
      </c>
      <c r="BH481" s="73">
        <f t="shared" si="132"/>
        <v>9.1389979755707857E-4</v>
      </c>
      <c r="BI481" s="74">
        <f t="shared" si="133"/>
        <v>9.13899797557079E-4</v>
      </c>
    </row>
    <row r="482" spans="1:61" ht="15.75" customHeight="1" x14ac:dyDescent="0.25">
      <c r="A482" s="59">
        <v>1</v>
      </c>
      <c r="B482" s="60">
        <v>537</v>
      </c>
      <c r="C482" s="60">
        <v>13</v>
      </c>
      <c r="D482" s="77" t="s">
        <v>85</v>
      </c>
      <c r="E482" s="61" t="s">
        <v>559</v>
      </c>
      <c r="F482" s="62">
        <v>2160</v>
      </c>
      <c r="G482" s="63">
        <v>10</v>
      </c>
      <c r="H482" s="63">
        <v>224932.07</v>
      </c>
      <c r="I482" s="64">
        <v>0</v>
      </c>
      <c r="J482" s="65">
        <v>247425.28</v>
      </c>
      <c r="K482" s="63">
        <v>250168.39</v>
      </c>
      <c r="L482" s="64">
        <v>0</v>
      </c>
      <c r="M482" s="65">
        <v>275185.23</v>
      </c>
      <c r="N482" s="63">
        <v>250397.24</v>
      </c>
      <c r="O482" s="64">
        <v>0</v>
      </c>
      <c r="P482" s="65">
        <v>275436.96999999997</v>
      </c>
      <c r="Q482" s="63">
        <v>328655.59000000003</v>
      </c>
      <c r="R482" s="64">
        <v>0</v>
      </c>
      <c r="S482" s="65">
        <v>361521.14</v>
      </c>
      <c r="T482" s="63">
        <v>329277.90999999997</v>
      </c>
      <c r="U482" s="64">
        <v>0</v>
      </c>
      <c r="V482" s="66">
        <v>362205.7</v>
      </c>
      <c r="W482" s="63">
        <v>398953.05</v>
      </c>
      <c r="X482" s="64">
        <v>0</v>
      </c>
      <c r="Y482" s="66">
        <v>438848.36</v>
      </c>
      <c r="Z482" s="63">
        <v>489592.55</v>
      </c>
      <c r="AA482" s="67">
        <v>19574.080000000002</v>
      </c>
      <c r="AB482" s="64">
        <v>0</v>
      </c>
      <c r="AC482" s="66">
        <v>660022.51</v>
      </c>
      <c r="AD482" s="63">
        <v>413517.11</v>
      </c>
      <c r="AE482" s="67">
        <v>14100.94</v>
      </c>
      <c r="AF482" s="64">
        <v>0</v>
      </c>
      <c r="AG482" s="66">
        <v>601850.31999999995</v>
      </c>
      <c r="AH482" s="63">
        <v>481550.09</v>
      </c>
      <c r="AI482" s="67">
        <v>30681.32</v>
      </c>
      <c r="AJ482" s="63">
        <v>0</v>
      </c>
      <c r="AK482" s="66">
        <v>677938.53</v>
      </c>
      <c r="AL482" s="63">
        <v>501536.87</v>
      </c>
      <c r="AM482" s="67">
        <v>30418.01</v>
      </c>
      <c r="AN482" s="63">
        <v>0</v>
      </c>
      <c r="AO482" s="66">
        <v>717733.03</v>
      </c>
      <c r="AP482" s="63">
        <v>753404.31</v>
      </c>
      <c r="AQ482" s="67">
        <v>35468.400000000001</v>
      </c>
      <c r="AR482" s="63">
        <v>0</v>
      </c>
      <c r="AS482" s="66">
        <f t="shared" si="128"/>
        <v>1014630.1770000001</v>
      </c>
      <c r="AT482" s="68"/>
      <c r="AU482" s="69"/>
      <c r="AV482" s="63">
        <v>653</v>
      </c>
      <c r="AW482" s="63">
        <v>742</v>
      </c>
      <c r="AX482" s="63">
        <v>831</v>
      </c>
      <c r="AY482" s="63">
        <v>911</v>
      </c>
      <c r="AZ482" s="63">
        <v>1027</v>
      </c>
      <c r="BA482" s="63">
        <v>1027</v>
      </c>
      <c r="BB482" s="63"/>
      <c r="BC482" s="63"/>
      <c r="BD482" s="70">
        <f t="shared" si="131"/>
        <v>734434.91</v>
      </c>
      <c r="BE482" s="71">
        <f t="shared" si="129"/>
        <v>340.02</v>
      </c>
      <c r="BF482" s="72">
        <f t="shared" si="139"/>
        <v>520.02</v>
      </c>
      <c r="BG482" s="65">
        <f t="shared" si="130"/>
        <v>388800</v>
      </c>
      <c r="BH482" s="73">
        <f t="shared" si="132"/>
        <v>9.765585628715343E-4</v>
      </c>
      <c r="BI482" s="74">
        <f t="shared" si="133"/>
        <v>9.7655856287153398E-4</v>
      </c>
    </row>
    <row r="483" spans="1:61" ht="15.75" customHeight="1" x14ac:dyDescent="0.25">
      <c r="A483" s="59">
        <v>1</v>
      </c>
      <c r="B483" s="60">
        <v>538</v>
      </c>
      <c r="C483" s="60">
        <v>8</v>
      </c>
      <c r="D483" s="77" t="s">
        <v>85</v>
      </c>
      <c r="E483" s="61" t="s">
        <v>560</v>
      </c>
      <c r="F483" s="62">
        <v>4398</v>
      </c>
      <c r="G483" s="63">
        <v>10</v>
      </c>
      <c r="H483" s="63">
        <v>2546690.75</v>
      </c>
      <c r="I483" s="64">
        <v>0</v>
      </c>
      <c r="J483" s="65">
        <v>2801359.82</v>
      </c>
      <c r="K483" s="63">
        <v>2498238.9</v>
      </c>
      <c r="L483" s="64">
        <v>0</v>
      </c>
      <c r="M483" s="65">
        <v>2748062.79</v>
      </c>
      <c r="N483" s="63">
        <v>2571335.16</v>
      </c>
      <c r="O483" s="64">
        <v>0</v>
      </c>
      <c r="P483" s="65">
        <v>2828468.68</v>
      </c>
      <c r="Q483" s="63">
        <v>2685287.55</v>
      </c>
      <c r="R483" s="64">
        <v>0</v>
      </c>
      <c r="S483" s="65">
        <v>2953816.31</v>
      </c>
      <c r="T483" s="63">
        <v>2788438.46</v>
      </c>
      <c r="U483" s="64">
        <v>0</v>
      </c>
      <c r="V483" s="66">
        <v>3067282.31</v>
      </c>
      <c r="W483" s="63">
        <v>2920524.85</v>
      </c>
      <c r="X483" s="64">
        <v>0</v>
      </c>
      <c r="Y483" s="66">
        <v>3212577.34</v>
      </c>
      <c r="Z483" s="63">
        <v>3111257.7</v>
      </c>
      <c r="AA483" s="67">
        <v>27334.77</v>
      </c>
      <c r="AB483" s="64">
        <v>0</v>
      </c>
      <c r="AC483" s="66">
        <v>3511228.22</v>
      </c>
      <c r="AD483" s="63">
        <v>3441019.64</v>
      </c>
      <c r="AE483" s="67">
        <v>14477.11</v>
      </c>
      <c r="AF483" s="64">
        <v>0</v>
      </c>
      <c r="AG483" s="66">
        <v>3881977.99</v>
      </c>
      <c r="AH483" s="63">
        <v>3018274.09</v>
      </c>
      <c r="AI483" s="67">
        <v>16540.72</v>
      </c>
      <c r="AJ483" s="63">
        <v>0</v>
      </c>
      <c r="AK483" s="66">
        <v>3444908.89</v>
      </c>
      <c r="AL483" s="63">
        <v>3990478.04</v>
      </c>
      <c r="AM483" s="67">
        <v>18373.849999999999</v>
      </c>
      <c r="AN483" s="63">
        <v>0</v>
      </c>
      <c r="AO483" s="66">
        <v>4530931.17</v>
      </c>
      <c r="AP483" s="63">
        <v>5099354.03</v>
      </c>
      <c r="AQ483" s="67">
        <v>19538.689999999999</v>
      </c>
      <c r="AR483" s="63">
        <v>0</v>
      </c>
      <c r="AS483" s="66">
        <f t="shared" si="128"/>
        <v>5749847.9940000009</v>
      </c>
      <c r="AT483" s="68"/>
      <c r="AU483" s="69"/>
      <c r="AV483" s="63">
        <v>543</v>
      </c>
      <c r="AW483" s="63">
        <v>515</v>
      </c>
      <c r="AX483" s="63">
        <v>653</v>
      </c>
      <c r="AY483" s="63">
        <v>738</v>
      </c>
      <c r="AZ483" s="63">
        <v>740</v>
      </c>
      <c r="BA483" s="63">
        <v>740</v>
      </c>
      <c r="BB483" s="63"/>
      <c r="BC483" s="63"/>
      <c r="BD483" s="70">
        <f t="shared" si="131"/>
        <v>4223778.8499999996</v>
      </c>
      <c r="BE483" s="71">
        <f t="shared" si="129"/>
        <v>960.39</v>
      </c>
      <c r="BF483" s="72">
        <f t="shared" si="139"/>
        <v>520.02</v>
      </c>
      <c r="BG483" s="65">
        <f t="shared" si="130"/>
        <v>0</v>
      </c>
      <c r="BH483" s="73">
        <f t="shared" si="132"/>
        <v>0</v>
      </c>
      <c r="BI483" s="74">
        <f t="shared" si="133"/>
        <v>0</v>
      </c>
    </row>
    <row r="484" spans="1:61" ht="15.75" customHeight="1" x14ac:dyDescent="0.25">
      <c r="A484" s="59">
        <v>1</v>
      </c>
      <c r="B484" s="60">
        <v>539</v>
      </c>
      <c r="C484" s="60">
        <v>1</v>
      </c>
      <c r="D484" s="77" t="s">
        <v>85</v>
      </c>
      <c r="E484" s="61" t="s">
        <v>561</v>
      </c>
      <c r="F484" s="62">
        <v>2094</v>
      </c>
      <c r="G484" s="63">
        <v>10</v>
      </c>
      <c r="H484" s="63">
        <v>797898.74</v>
      </c>
      <c r="I484" s="64">
        <v>71811.009999999995</v>
      </c>
      <c r="J484" s="65">
        <v>798696.51</v>
      </c>
      <c r="K484" s="63">
        <v>810002.98</v>
      </c>
      <c r="L484" s="64">
        <v>72900.39</v>
      </c>
      <c r="M484" s="65">
        <v>810812.85</v>
      </c>
      <c r="N484" s="63">
        <v>744340.29</v>
      </c>
      <c r="O484" s="64">
        <v>66990.649999999994</v>
      </c>
      <c r="P484" s="65">
        <v>745084.6</v>
      </c>
      <c r="Q484" s="63">
        <v>900410.94</v>
      </c>
      <c r="R484" s="64">
        <v>81192.320000000007</v>
      </c>
      <c r="S484" s="65">
        <v>901140.47999999998</v>
      </c>
      <c r="T484" s="63">
        <v>733375.75</v>
      </c>
      <c r="U484" s="64">
        <v>66191.47</v>
      </c>
      <c r="V484" s="66">
        <v>733902.71</v>
      </c>
      <c r="W484" s="63">
        <v>820737.24</v>
      </c>
      <c r="X484" s="64">
        <v>74612.53</v>
      </c>
      <c r="Y484" s="66">
        <v>820737.18</v>
      </c>
      <c r="Z484" s="63">
        <v>874115.7</v>
      </c>
      <c r="AA484" s="67">
        <v>745.8</v>
      </c>
      <c r="AB484" s="64">
        <v>79465.11</v>
      </c>
      <c r="AC484" s="66">
        <v>874115.65</v>
      </c>
      <c r="AD484" s="63">
        <v>906451.89</v>
      </c>
      <c r="AE484" s="67">
        <v>459.88</v>
      </c>
      <c r="AF484" s="64">
        <v>83128.759999999995</v>
      </c>
      <c r="AG484" s="66">
        <v>910624.39</v>
      </c>
      <c r="AH484" s="63">
        <v>759915.12</v>
      </c>
      <c r="AI484" s="67">
        <v>481.91</v>
      </c>
      <c r="AJ484" s="63">
        <v>69885.78</v>
      </c>
      <c r="AK484" s="66">
        <v>761349.08</v>
      </c>
      <c r="AL484" s="63">
        <v>984060.03</v>
      </c>
      <c r="AM484" s="67">
        <v>605.26</v>
      </c>
      <c r="AN484" s="63">
        <v>88670.18</v>
      </c>
      <c r="AO484" s="66">
        <v>987109.95</v>
      </c>
      <c r="AP484" s="63">
        <v>1341501.51</v>
      </c>
      <c r="AQ484" s="67">
        <v>120.45</v>
      </c>
      <c r="AR484" s="63">
        <v>121955.72597100001</v>
      </c>
      <c r="AS484" s="66">
        <f t="shared" si="128"/>
        <v>1345966.6154319001</v>
      </c>
      <c r="AT484" s="68"/>
      <c r="AU484" s="69"/>
      <c r="AV484" s="63">
        <v>0</v>
      </c>
      <c r="AW484" s="63">
        <v>25</v>
      </c>
      <c r="AX484" s="63">
        <v>13</v>
      </c>
      <c r="AY484" s="63">
        <v>13</v>
      </c>
      <c r="AZ484" s="63">
        <v>21</v>
      </c>
      <c r="BA484" s="63">
        <v>21</v>
      </c>
      <c r="BB484" s="63"/>
      <c r="BC484" s="63"/>
      <c r="BD484" s="70">
        <f t="shared" si="131"/>
        <v>975833.14</v>
      </c>
      <c r="BE484" s="71">
        <f t="shared" si="129"/>
        <v>466.01</v>
      </c>
      <c r="BF484" s="72">
        <f t="shared" si="139"/>
        <v>520.02</v>
      </c>
      <c r="BG484" s="65">
        <f t="shared" si="130"/>
        <v>113096.93999999999</v>
      </c>
      <c r="BH484" s="73">
        <f t="shared" si="132"/>
        <v>2.8406837755032955E-4</v>
      </c>
      <c r="BI484" s="74">
        <f t="shared" si="133"/>
        <v>2.8406837755032998E-4</v>
      </c>
    </row>
    <row r="485" spans="1:61" ht="15.75" customHeight="1" x14ac:dyDescent="0.25">
      <c r="A485" s="59">
        <v>1</v>
      </c>
      <c r="B485" s="60">
        <v>540</v>
      </c>
      <c r="C485" s="60">
        <v>1</v>
      </c>
      <c r="D485" s="77" t="s">
        <v>85</v>
      </c>
      <c r="E485" s="61" t="s">
        <v>562</v>
      </c>
      <c r="F485" s="62">
        <v>609</v>
      </c>
      <c r="G485" s="63">
        <v>10</v>
      </c>
      <c r="H485" s="63">
        <v>114920.64</v>
      </c>
      <c r="I485" s="64">
        <v>3836.25</v>
      </c>
      <c r="J485" s="65">
        <v>122192.83</v>
      </c>
      <c r="K485" s="63">
        <v>141507.28</v>
      </c>
      <c r="L485" s="64">
        <v>4622</v>
      </c>
      <c r="M485" s="65">
        <v>150573.81</v>
      </c>
      <c r="N485" s="63">
        <v>134233.57999999999</v>
      </c>
      <c r="O485" s="64">
        <v>3870.63</v>
      </c>
      <c r="P485" s="65">
        <v>143399.25</v>
      </c>
      <c r="Q485" s="63">
        <v>127781</v>
      </c>
      <c r="R485" s="64">
        <v>3716.01</v>
      </c>
      <c r="S485" s="65">
        <v>136471.49</v>
      </c>
      <c r="T485" s="63">
        <v>83223.08</v>
      </c>
      <c r="U485" s="64">
        <v>2494.17</v>
      </c>
      <c r="V485" s="66">
        <v>88801.81</v>
      </c>
      <c r="W485" s="63">
        <v>98914.35</v>
      </c>
      <c r="X485" s="64">
        <v>2881.02</v>
      </c>
      <c r="Y485" s="66">
        <v>105636.67</v>
      </c>
      <c r="Z485" s="63">
        <v>156930.75</v>
      </c>
      <c r="AA485" s="67">
        <v>127.75</v>
      </c>
      <c r="AB485" s="64">
        <v>4570.8100000000004</v>
      </c>
      <c r="AC485" s="66">
        <v>169207.35</v>
      </c>
      <c r="AD485" s="63">
        <v>67617.75</v>
      </c>
      <c r="AE485" s="67">
        <v>285.66000000000003</v>
      </c>
      <c r="AF485" s="64">
        <v>1860.5</v>
      </c>
      <c r="AG485" s="66">
        <v>76179.61</v>
      </c>
      <c r="AH485" s="63">
        <v>62116.94</v>
      </c>
      <c r="AI485" s="67">
        <v>534.12</v>
      </c>
      <c r="AJ485" s="63">
        <v>1807.88</v>
      </c>
      <c r="AK485" s="66">
        <v>72322.23</v>
      </c>
      <c r="AL485" s="63">
        <v>87542.12</v>
      </c>
      <c r="AM485" s="67">
        <v>548.52</v>
      </c>
      <c r="AN485" s="63">
        <v>2549.77</v>
      </c>
      <c r="AO485" s="66">
        <v>100771.95</v>
      </c>
      <c r="AP485" s="63">
        <v>177050.67</v>
      </c>
      <c r="AQ485" s="67">
        <v>682.42</v>
      </c>
      <c r="AR485" s="63">
        <v>5123.876045</v>
      </c>
      <c r="AS485" s="66">
        <f t="shared" si="128"/>
        <v>201070.11535050001</v>
      </c>
      <c r="AT485" s="68"/>
      <c r="AU485" s="69"/>
      <c r="AV485" s="63">
        <v>8</v>
      </c>
      <c r="AW485" s="63">
        <v>19</v>
      </c>
      <c r="AX485" s="63">
        <v>30</v>
      </c>
      <c r="AY485" s="63">
        <v>36</v>
      </c>
      <c r="AZ485" s="63">
        <v>58</v>
      </c>
      <c r="BA485" s="63">
        <v>58</v>
      </c>
      <c r="BB485" s="63"/>
      <c r="BC485" s="63"/>
      <c r="BD485" s="70">
        <f t="shared" si="131"/>
        <v>123910.25</v>
      </c>
      <c r="BE485" s="71">
        <f t="shared" si="129"/>
        <v>203.47</v>
      </c>
      <c r="BF485" s="72">
        <f t="shared" si="139"/>
        <v>520.02</v>
      </c>
      <c r="BG485" s="65">
        <f t="shared" si="130"/>
        <v>192778.94999999998</v>
      </c>
      <c r="BH485" s="73">
        <f t="shared" si="132"/>
        <v>4.8420765011286866E-4</v>
      </c>
      <c r="BI485" s="74">
        <f t="shared" si="133"/>
        <v>4.8420765011286898E-4</v>
      </c>
    </row>
    <row r="486" spans="1:61" ht="15.75" customHeight="1" x14ac:dyDescent="0.25">
      <c r="A486" s="59">
        <v>1</v>
      </c>
      <c r="B486" s="60">
        <v>541</v>
      </c>
      <c r="C486" s="60">
        <v>1</v>
      </c>
      <c r="D486" s="77" t="s">
        <v>89</v>
      </c>
      <c r="E486" s="61" t="s">
        <v>563</v>
      </c>
      <c r="F486" s="62">
        <v>61075</v>
      </c>
      <c r="G486" s="63">
        <v>15</v>
      </c>
      <c r="H486" s="63">
        <v>30806601.379999999</v>
      </c>
      <c r="I486" s="64">
        <v>3267706.21</v>
      </c>
      <c r="J486" s="65">
        <v>31669729.449999999</v>
      </c>
      <c r="K486" s="63">
        <v>31941945.539999999</v>
      </c>
      <c r="L486" s="64">
        <v>3388133.99</v>
      </c>
      <c r="M486" s="65">
        <v>32836883.27</v>
      </c>
      <c r="N486" s="63">
        <v>27372658.510000002</v>
      </c>
      <c r="O486" s="64">
        <v>2903455.5</v>
      </c>
      <c r="P486" s="65">
        <v>28139583.460000001</v>
      </c>
      <c r="Q486" s="63">
        <v>29490883.809999999</v>
      </c>
      <c r="R486" s="64">
        <v>3137844.62</v>
      </c>
      <c r="S486" s="65">
        <v>30305995.07</v>
      </c>
      <c r="T486" s="63">
        <v>26767029.100000001</v>
      </c>
      <c r="U486" s="64">
        <v>2851030.16</v>
      </c>
      <c r="V486" s="66">
        <v>27503398.780000001</v>
      </c>
      <c r="W486" s="63">
        <v>30722707.329999998</v>
      </c>
      <c r="X486" s="64">
        <v>3291721.71</v>
      </c>
      <c r="Y486" s="66">
        <v>31545633.460000001</v>
      </c>
      <c r="Z486" s="63">
        <v>34480038.259999998</v>
      </c>
      <c r="AA486" s="67">
        <v>105795.85</v>
      </c>
      <c r="AB486" s="64">
        <v>3694293.25</v>
      </c>
      <c r="AC486" s="66">
        <v>35334828.25</v>
      </c>
      <c r="AD486" s="63">
        <v>33478600.23</v>
      </c>
      <c r="AE486" s="67">
        <v>19501.68</v>
      </c>
      <c r="AF486" s="64">
        <v>3600733.45</v>
      </c>
      <c r="AG486" s="66">
        <v>34381077.649999999</v>
      </c>
      <c r="AH486" s="63">
        <v>29857560.079999998</v>
      </c>
      <c r="AI486" s="67">
        <v>10212.120000000001</v>
      </c>
      <c r="AJ486" s="63">
        <v>3201963.87</v>
      </c>
      <c r="AK486" s="66">
        <v>30705838.920000002</v>
      </c>
      <c r="AL486" s="63">
        <v>37069306.710000001</v>
      </c>
      <c r="AM486" s="67">
        <v>13533.52</v>
      </c>
      <c r="AN486" s="63">
        <v>3970292.56</v>
      </c>
      <c r="AO486" s="66">
        <v>38118818.350000001</v>
      </c>
      <c r="AP486" s="63">
        <v>48683381.420000002</v>
      </c>
      <c r="AQ486" s="67">
        <v>10889.62</v>
      </c>
      <c r="AR486" s="63">
        <v>5216117.1038410002</v>
      </c>
      <c r="AS486" s="66">
        <f t="shared" si="128"/>
        <v>50082662.582582854</v>
      </c>
      <c r="AT486" s="68"/>
      <c r="AU486" s="69"/>
      <c r="AV486" s="63">
        <v>231</v>
      </c>
      <c r="AW486" s="63">
        <v>192</v>
      </c>
      <c r="AX486" s="63">
        <v>278</v>
      </c>
      <c r="AY486" s="63">
        <v>308</v>
      </c>
      <c r="AZ486" s="63">
        <v>471</v>
      </c>
      <c r="BA486" s="63">
        <v>471</v>
      </c>
      <c r="BB486" s="63"/>
      <c r="BC486" s="63"/>
      <c r="BD486" s="70">
        <f t="shared" si="131"/>
        <v>37724645.149999999</v>
      </c>
      <c r="BE486" s="71">
        <f t="shared" si="129"/>
        <v>617.67999999999995</v>
      </c>
      <c r="BF486" s="72">
        <f>+$BJ$601</f>
        <v>508.08</v>
      </c>
      <c r="BG486" s="65">
        <f t="shared" si="130"/>
        <v>0</v>
      </c>
      <c r="BH486" s="73">
        <f t="shared" si="132"/>
        <v>0</v>
      </c>
      <c r="BI486" s="74">
        <f t="shared" si="133"/>
        <v>0</v>
      </c>
    </row>
    <row r="487" spans="1:61" ht="15.75" customHeight="1" x14ac:dyDescent="0.25">
      <c r="A487" s="59">
        <v>1</v>
      </c>
      <c r="B487" s="60">
        <v>542</v>
      </c>
      <c r="C487" s="60">
        <v>1</v>
      </c>
      <c r="D487" s="77" t="s">
        <v>85</v>
      </c>
      <c r="E487" s="61" t="s">
        <v>564</v>
      </c>
      <c r="F487" s="62">
        <v>1765</v>
      </c>
      <c r="G487" s="63">
        <v>10</v>
      </c>
      <c r="H487" s="63">
        <v>330343.21999999997</v>
      </c>
      <c r="I487" s="64">
        <v>15573.43</v>
      </c>
      <c r="J487" s="65">
        <v>346246.78</v>
      </c>
      <c r="K487" s="63">
        <v>324347.05</v>
      </c>
      <c r="L487" s="64">
        <v>15290.75</v>
      </c>
      <c r="M487" s="65">
        <v>339961.93</v>
      </c>
      <c r="N487" s="63">
        <v>257017.16</v>
      </c>
      <c r="O487" s="64">
        <v>12116.45</v>
      </c>
      <c r="P487" s="65">
        <v>269390.78000000003</v>
      </c>
      <c r="Q487" s="63">
        <v>242473.17</v>
      </c>
      <c r="R487" s="64">
        <v>11518.61</v>
      </c>
      <c r="S487" s="65">
        <v>254050.01</v>
      </c>
      <c r="T487" s="63">
        <v>223671.98</v>
      </c>
      <c r="U487" s="64">
        <v>10641.12</v>
      </c>
      <c r="V487" s="66">
        <v>234333.94</v>
      </c>
      <c r="W487" s="63">
        <v>309212</v>
      </c>
      <c r="X487" s="64">
        <v>14724.39</v>
      </c>
      <c r="Y487" s="66">
        <v>323936.36</v>
      </c>
      <c r="Z487" s="63">
        <v>379772.83</v>
      </c>
      <c r="AA487" s="67">
        <v>466.35</v>
      </c>
      <c r="AB487" s="64">
        <v>18084.43</v>
      </c>
      <c r="AC487" s="66">
        <v>397857.24</v>
      </c>
      <c r="AD487" s="63">
        <v>383723.02</v>
      </c>
      <c r="AE487" s="67">
        <v>117.06</v>
      </c>
      <c r="AF487" s="64">
        <v>17984.169999999998</v>
      </c>
      <c r="AG487" s="66">
        <v>402312.74</v>
      </c>
      <c r="AH487" s="63">
        <v>388930.89</v>
      </c>
      <c r="AI487" s="67">
        <v>0</v>
      </c>
      <c r="AJ487" s="63">
        <v>18881.95</v>
      </c>
      <c r="AK487" s="66">
        <v>407053.83</v>
      </c>
      <c r="AL487" s="63">
        <v>413802.57</v>
      </c>
      <c r="AM487" s="67">
        <v>168.83</v>
      </c>
      <c r="AN487" s="63">
        <v>19659.669999999998</v>
      </c>
      <c r="AO487" s="66">
        <v>433557.19</v>
      </c>
      <c r="AP487" s="63">
        <v>623174.06999999995</v>
      </c>
      <c r="AQ487" s="67">
        <v>-97.55</v>
      </c>
      <c r="AR487" s="63">
        <v>29365.329066999999</v>
      </c>
      <c r="AS487" s="66">
        <f t="shared" si="128"/>
        <v>655048.82402630011</v>
      </c>
      <c r="AT487" s="68"/>
      <c r="AU487" s="69"/>
      <c r="AV487" s="63">
        <v>0</v>
      </c>
      <c r="AW487" s="63">
        <v>0</v>
      </c>
      <c r="AX487" s="63">
        <v>0</v>
      </c>
      <c r="AY487" s="63">
        <v>0</v>
      </c>
      <c r="AZ487" s="63">
        <v>8</v>
      </c>
      <c r="BA487" s="63">
        <v>8</v>
      </c>
      <c r="BB487" s="63"/>
      <c r="BC487" s="63"/>
      <c r="BD487" s="70">
        <f t="shared" si="131"/>
        <v>459165.96</v>
      </c>
      <c r="BE487" s="71">
        <f t="shared" si="129"/>
        <v>260.14999999999998</v>
      </c>
      <c r="BF487" s="72">
        <f>+$BJ$600</f>
        <v>520.02</v>
      </c>
      <c r="BG487" s="65">
        <f t="shared" si="130"/>
        <v>458670.55</v>
      </c>
      <c r="BH487" s="73">
        <f t="shared" si="132"/>
        <v>1.152054149021338E-3</v>
      </c>
      <c r="BI487" s="74">
        <f t="shared" si="133"/>
        <v>1.15205414902134E-3</v>
      </c>
    </row>
    <row r="488" spans="1:61" ht="15.75" customHeight="1" x14ac:dyDescent="0.25">
      <c r="A488" s="59">
        <v>1</v>
      </c>
      <c r="B488" s="60">
        <v>543</v>
      </c>
      <c r="C488" s="60">
        <v>1</v>
      </c>
      <c r="D488" s="77" t="s">
        <v>89</v>
      </c>
      <c r="E488" s="61" t="s">
        <v>565</v>
      </c>
      <c r="F488" s="62">
        <v>24133</v>
      </c>
      <c r="G488" s="63">
        <v>12</v>
      </c>
      <c r="H488" s="63">
        <v>14998534.289999999</v>
      </c>
      <c r="I488" s="64">
        <v>1590918.93</v>
      </c>
      <c r="J488" s="65">
        <v>15016529.210000001</v>
      </c>
      <c r="K488" s="63">
        <v>15679492.029999999</v>
      </c>
      <c r="L488" s="64">
        <v>1663149.22</v>
      </c>
      <c r="M488" s="65">
        <v>15698303.949999999</v>
      </c>
      <c r="N488" s="63">
        <v>13755466.57</v>
      </c>
      <c r="O488" s="64">
        <v>1459061.29</v>
      </c>
      <c r="P488" s="65">
        <v>13771973.91</v>
      </c>
      <c r="Q488" s="63">
        <v>14860779.939999999</v>
      </c>
      <c r="R488" s="64">
        <v>1579765.4</v>
      </c>
      <c r="S488" s="65">
        <v>14874736.279999999</v>
      </c>
      <c r="T488" s="63">
        <v>13676513.35</v>
      </c>
      <c r="U488" s="64">
        <v>1455346.83</v>
      </c>
      <c r="V488" s="66">
        <v>13687706.5</v>
      </c>
      <c r="W488" s="63">
        <v>15093372.289999999</v>
      </c>
      <c r="X488" s="64">
        <v>1617148.59</v>
      </c>
      <c r="Y488" s="66">
        <v>15093370.539999999</v>
      </c>
      <c r="Z488" s="63">
        <v>16373321.1</v>
      </c>
      <c r="AA488" s="67">
        <v>32175.07</v>
      </c>
      <c r="AB488" s="64">
        <v>1754286.09</v>
      </c>
      <c r="AC488" s="66">
        <v>16341296.67</v>
      </c>
      <c r="AD488" s="63">
        <v>16204080.029999999</v>
      </c>
      <c r="AE488" s="67">
        <v>6333.24</v>
      </c>
      <c r="AF488" s="64">
        <v>1740578.94</v>
      </c>
      <c r="AG488" s="66">
        <v>16196041.529999999</v>
      </c>
      <c r="AH488" s="63">
        <v>14246469.380000001</v>
      </c>
      <c r="AI488" s="67">
        <v>1923.34</v>
      </c>
      <c r="AJ488" s="63">
        <v>1526931.36</v>
      </c>
      <c r="AK488" s="66">
        <v>14250194.710000001</v>
      </c>
      <c r="AL488" s="63">
        <v>17529244.859999999</v>
      </c>
      <c r="AM488" s="67">
        <v>794.24</v>
      </c>
      <c r="AN488" s="63">
        <v>1878415.29</v>
      </c>
      <c r="AO488" s="66">
        <v>17536066.649999999</v>
      </c>
      <c r="AP488" s="63">
        <v>22560078.760000002</v>
      </c>
      <c r="AQ488" s="67">
        <v>1859.84</v>
      </c>
      <c r="AR488" s="63">
        <v>2417174.0996750002</v>
      </c>
      <c r="AS488" s="66">
        <f t="shared" si="128"/>
        <v>22568672.739564005</v>
      </c>
      <c r="AT488" s="68"/>
      <c r="AU488" s="69"/>
      <c r="AV488" s="63">
        <v>18</v>
      </c>
      <c r="AW488" s="63">
        <v>18</v>
      </c>
      <c r="AX488" s="63">
        <v>29</v>
      </c>
      <c r="AY488" s="63">
        <v>36</v>
      </c>
      <c r="AZ488" s="63">
        <v>48</v>
      </c>
      <c r="BA488" s="63">
        <v>48</v>
      </c>
      <c r="BB488" s="63"/>
      <c r="BC488" s="63"/>
      <c r="BD488" s="70">
        <f t="shared" si="131"/>
        <v>17378454.460000001</v>
      </c>
      <c r="BE488" s="71">
        <f t="shared" si="129"/>
        <v>720.11</v>
      </c>
      <c r="BF488" s="72">
        <f>+$BJ$601</f>
        <v>508.08</v>
      </c>
      <c r="BG488" s="65">
        <f t="shared" si="130"/>
        <v>0</v>
      </c>
      <c r="BH488" s="73">
        <f t="shared" si="132"/>
        <v>0</v>
      </c>
      <c r="BI488" s="74">
        <f t="shared" si="133"/>
        <v>0</v>
      </c>
    </row>
    <row r="489" spans="1:61" ht="15.75" customHeight="1" x14ac:dyDescent="0.25">
      <c r="A489" s="59">
        <v>1</v>
      </c>
      <c r="B489" s="60">
        <v>544</v>
      </c>
      <c r="C489" s="60">
        <v>1</v>
      </c>
      <c r="D489" s="77" t="s">
        <v>85</v>
      </c>
      <c r="E489" s="61" t="s">
        <v>566</v>
      </c>
      <c r="F489" s="62">
        <v>1926</v>
      </c>
      <c r="G489" s="63">
        <v>10</v>
      </c>
      <c r="H489" s="63">
        <v>397012.36</v>
      </c>
      <c r="I489" s="64">
        <v>21651.52</v>
      </c>
      <c r="J489" s="65">
        <v>412896.93</v>
      </c>
      <c r="K489" s="63">
        <v>334364.15000000002</v>
      </c>
      <c r="L489" s="64">
        <v>19017.990000000002</v>
      </c>
      <c r="M489" s="65">
        <v>346880.77</v>
      </c>
      <c r="N489" s="63">
        <v>283635.20000000001</v>
      </c>
      <c r="O489" s="64">
        <v>13371.29</v>
      </c>
      <c r="P489" s="65">
        <v>297290.3</v>
      </c>
      <c r="Q489" s="63">
        <v>302513.91999999998</v>
      </c>
      <c r="R489" s="64">
        <v>14368.43</v>
      </c>
      <c r="S489" s="65">
        <v>316960.03999999998</v>
      </c>
      <c r="T489" s="63">
        <v>368515.42</v>
      </c>
      <c r="U489" s="64">
        <v>17495.91</v>
      </c>
      <c r="V489" s="66">
        <v>386121.46</v>
      </c>
      <c r="W489" s="63">
        <v>350663.17</v>
      </c>
      <c r="X489" s="64">
        <v>16698.25</v>
      </c>
      <c r="Y489" s="66">
        <v>367361.41</v>
      </c>
      <c r="Z489" s="63">
        <v>410350.39</v>
      </c>
      <c r="AA489" s="67">
        <v>730.24</v>
      </c>
      <c r="AB489" s="64">
        <v>19540.5</v>
      </c>
      <c r="AC489" s="66">
        <v>429963.58</v>
      </c>
      <c r="AD489" s="63">
        <v>366304.09</v>
      </c>
      <c r="AE489" s="67">
        <v>809.85</v>
      </c>
      <c r="AF489" s="64">
        <v>17261.93</v>
      </c>
      <c r="AG489" s="66">
        <v>383931.51</v>
      </c>
      <c r="AH489" s="63">
        <v>335058.67</v>
      </c>
      <c r="AI489" s="67">
        <v>55.74</v>
      </c>
      <c r="AJ489" s="63">
        <v>16498.37</v>
      </c>
      <c r="AK489" s="66">
        <v>351230.98</v>
      </c>
      <c r="AL489" s="63">
        <v>443490.68</v>
      </c>
      <c r="AM489" s="67">
        <v>111.5</v>
      </c>
      <c r="AN489" s="63">
        <v>20930.03</v>
      </c>
      <c r="AO489" s="66">
        <v>466883.99</v>
      </c>
      <c r="AP489" s="63">
        <v>689966.69</v>
      </c>
      <c r="AQ489" s="67">
        <v>355.23</v>
      </c>
      <c r="AR489" s="63">
        <v>32520.211367</v>
      </c>
      <c r="AS489" s="66">
        <f t="shared" si="128"/>
        <v>726085.19349629991</v>
      </c>
      <c r="AT489" s="68"/>
      <c r="AU489" s="69"/>
      <c r="AV489" s="63">
        <v>4</v>
      </c>
      <c r="AW489" s="63">
        <v>4</v>
      </c>
      <c r="AX489" s="63">
        <v>4</v>
      </c>
      <c r="AY489" s="63">
        <v>10</v>
      </c>
      <c r="AZ489" s="63">
        <v>15</v>
      </c>
      <c r="BA489" s="63">
        <v>15</v>
      </c>
      <c r="BB489" s="63"/>
      <c r="BC489" s="63"/>
      <c r="BD489" s="70">
        <f t="shared" si="131"/>
        <v>471619.05</v>
      </c>
      <c r="BE489" s="71">
        <f t="shared" si="129"/>
        <v>244.87</v>
      </c>
      <c r="BF489" s="72">
        <f t="shared" ref="BF489:BF552" si="140">+$BJ$600</f>
        <v>520.02</v>
      </c>
      <c r="BG489" s="65">
        <f t="shared" si="130"/>
        <v>529938.89999999991</v>
      </c>
      <c r="BH489" s="73">
        <f t="shared" si="132"/>
        <v>1.3310606239550454E-3</v>
      </c>
      <c r="BI489" s="74">
        <f t="shared" si="133"/>
        <v>1.33106062395505E-3</v>
      </c>
    </row>
    <row r="490" spans="1:61" ht="15.75" customHeight="1" x14ac:dyDescent="0.25">
      <c r="A490" s="59">
        <v>1</v>
      </c>
      <c r="B490" s="60">
        <v>545</v>
      </c>
      <c r="C490" s="60">
        <v>1</v>
      </c>
      <c r="D490" s="77" t="s">
        <v>85</v>
      </c>
      <c r="E490" s="61" t="s">
        <v>567</v>
      </c>
      <c r="F490" s="62">
        <v>1824</v>
      </c>
      <c r="G490" s="63">
        <v>10</v>
      </c>
      <c r="H490" s="63">
        <v>503957.64</v>
      </c>
      <c r="I490" s="64">
        <v>23758.14</v>
      </c>
      <c r="J490" s="65">
        <v>528219.44999999995</v>
      </c>
      <c r="K490" s="63">
        <v>512393.19</v>
      </c>
      <c r="L490" s="64">
        <v>24155.82</v>
      </c>
      <c r="M490" s="65">
        <v>537061.11</v>
      </c>
      <c r="N490" s="63">
        <v>446442.51</v>
      </c>
      <c r="O490" s="64">
        <v>21046.59</v>
      </c>
      <c r="P490" s="65">
        <v>467935.51</v>
      </c>
      <c r="Q490" s="63">
        <v>366943.09</v>
      </c>
      <c r="R490" s="64">
        <v>17357.48</v>
      </c>
      <c r="S490" s="65">
        <v>384544.17</v>
      </c>
      <c r="T490" s="63">
        <v>323105.32</v>
      </c>
      <c r="U490" s="64">
        <v>15345.79</v>
      </c>
      <c r="V490" s="66">
        <v>338535.48</v>
      </c>
      <c r="W490" s="63">
        <v>422856.37</v>
      </c>
      <c r="X490" s="64">
        <v>20136.02</v>
      </c>
      <c r="Y490" s="66">
        <v>442992.39</v>
      </c>
      <c r="Z490" s="63">
        <v>472141.05</v>
      </c>
      <c r="AA490" s="67">
        <v>486.36</v>
      </c>
      <c r="AB490" s="64">
        <v>22482.91</v>
      </c>
      <c r="AC490" s="66">
        <v>495840.9</v>
      </c>
      <c r="AD490" s="63">
        <v>486742.57</v>
      </c>
      <c r="AE490" s="67">
        <v>167.23</v>
      </c>
      <c r="AF490" s="64">
        <v>23442.560000000001</v>
      </c>
      <c r="AG490" s="66">
        <v>512511.96</v>
      </c>
      <c r="AH490" s="63">
        <v>457967.04</v>
      </c>
      <c r="AI490" s="67">
        <v>564.54</v>
      </c>
      <c r="AJ490" s="63">
        <v>22369.52</v>
      </c>
      <c r="AK490" s="66">
        <v>481602.18</v>
      </c>
      <c r="AL490" s="63">
        <v>514127.09</v>
      </c>
      <c r="AM490" s="67">
        <v>326.17</v>
      </c>
      <c r="AN490" s="63">
        <v>24312.07</v>
      </c>
      <c r="AO490" s="66">
        <v>539751.68999999994</v>
      </c>
      <c r="AP490" s="63">
        <v>802045.58</v>
      </c>
      <c r="AQ490" s="67">
        <v>348.9</v>
      </c>
      <c r="AR490" s="63">
        <v>37808.749731999997</v>
      </c>
      <c r="AS490" s="66">
        <f t="shared" si="128"/>
        <v>842466.60329480015</v>
      </c>
      <c r="AT490" s="68"/>
      <c r="AU490" s="69"/>
      <c r="AV490" s="63">
        <v>8</v>
      </c>
      <c r="AW490" s="63">
        <v>14</v>
      </c>
      <c r="AX490" s="63">
        <v>14</v>
      </c>
      <c r="AY490" s="63">
        <v>6</v>
      </c>
      <c r="AZ490" s="63">
        <v>10</v>
      </c>
      <c r="BA490" s="63">
        <v>10</v>
      </c>
      <c r="BB490" s="63"/>
      <c r="BC490" s="63"/>
      <c r="BD490" s="70">
        <f t="shared" si="131"/>
        <v>574434.67000000004</v>
      </c>
      <c r="BE490" s="71">
        <f t="shared" si="129"/>
        <v>314.93</v>
      </c>
      <c r="BF490" s="72">
        <f t="shared" si="140"/>
        <v>520.02</v>
      </c>
      <c r="BG490" s="65">
        <f t="shared" si="130"/>
        <v>374084.16</v>
      </c>
      <c r="BH490" s="73">
        <f t="shared" si="132"/>
        <v>9.395964240807743E-4</v>
      </c>
      <c r="BI490" s="74">
        <f t="shared" si="133"/>
        <v>9.3959642408077398E-4</v>
      </c>
    </row>
    <row r="491" spans="1:61" ht="15.75" customHeight="1" x14ac:dyDescent="0.25">
      <c r="A491" s="59">
        <v>1</v>
      </c>
      <c r="B491" s="60">
        <v>547</v>
      </c>
      <c r="C491" s="60">
        <v>1</v>
      </c>
      <c r="D491" s="77" t="s">
        <v>85</v>
      </c>
      <c r="E491" s="61" t="s">
        <v>568</v>
      </c>
      <c r="F491" s="62">
        <v>6444</v>
      </c>
      <c r="G491" s="63">
        <v>10</v>
      </c>
      <c r="H491" s="63">
        <v>2018376.86</v>
      </c>
      <c r="I491" s="64">
        <v>211736.15</v>
      </c>
      <c r="J491" s="65">
        <v>1987304.78</v>
      </c>
      <c r="K491" s="63">
        <v>2138978.96</v>
      </c>
      <c r="L491" s="64">
        <v>220087.26</v>
      </c>
      <c r="M491" s="65">
        <v>2110780.87</v>
      </c>
      <c r="N491" s="63">
        <v>1956078.17</v>
      </c>
      <c r="O491" s="64">
        <v>176046.94</v>
      </c>
      <c r="P491" s="65">
        <v>1958034.35</v>
      </c>
      <c r="Q491" s="63">
        <v>2154470.2400000002</v>
      </c>
      <c r="R491" s="64">
        <v>194498.84</v>
      </c>
      <c r="S491" s="65">
        <v>2155968.5499999998</v>
      </c>
      <c r="T491" s="63">
        <v>2020696.25</v>
      </c>
      <c r="U491" s="64">
        <v>182538.15</v>
      </c>
      <c r="V491" s="66">
        <v>2021973.91</v>
      </c>
      <c r="W491" s="63">
        <v>2352164.04</v>
      </c>
      <c r="X491" s="64">
        <v>213833.08</v>
      </c>
      <c r="Y491" s="66">
        <v>2352164.0499999998</v>
      </c>
      <c r="Z491" s="63">
        <v>2593094.2999999998</v>
      </c>
      <c r="AA491" s="67">
        <v>3595.68</v>
      </c>
      <c r="AB491" s="64">
        <v>235735.83</v>
      </c>
      <c r="AC491" s="66">
        <v>2593094.3199999998</v>
      </c>
      <c r="AD491" s="63">
        <v>2671806.2200000002</v>
      </c>
      <c r="AE491" s="67">
        <v>321.92</v>
      </c>
      <c r="AF491" s="64">
        <v>243786.03</v>
      </c>
      <c r="AG491" s="66">
        <v>2670822.2000000002</v>
      </c>
      <c r="AH491" s="63">
        <v>2353391.16</v>
      </c>
      <c r="AI491" s="67">
        <v>69.41</v>
      </c>
      <c r="AJ491" s="63">
        <v>215697.54</v>
      </c>
      <c r="AK491" s="66">
        <v>2351462.98</v>
      </c>
      <c r="AL491" s="63">
        <v>2787086.78</v>
      </c>
      <c r="AM491" s="67">
        <v>0</v>
      </c>
      <c r="AN491" s="63">
        <v>251580.93</v>
      </c>
      <c r="AO491" s="66">
        <v>2789056.43</v>
      </c>
      <c r="AP491" s="63">
        <v>4046614.89</v>
      </c>
      <c r="AQ491" s="67">
        <v>633.12</v>
      </c>
      <c r="AR491" s="63">
        <v>367871.57361399999</v>
      </c>
      <c r="AS491" s="66">
        <f t="shared" si="128"/>
        <v>4046617.6480246005</v>
      </c>
      <c r="AT491" s="68"/>
      <c r="AU491" s="69"/>
      <c r="AV491" s="63">
        <v>0</v>
      </c>
      <c r="AW491" s="63">
        <v>0</v>
      </c>
      <c r="AX491" s="63">
        <v>0</v>
      </c>
      <c r="AY491" s="63">
        <v>0</v>
      </c>
      <c r="AZ491" s="63">
        <v>0</v>
      </c>
      <c r="BA491" s="63">
        <v>0</v>
      </c>
      <c r="BB491" s="63"/>
      <c r="BC491" s="63"/>
      <c r="BD491" s="70">
        <f t="shared" si="131"/>
        <v>2890210.72</v>
      </c>
      <c r="BE491" s="71">
        <f t="shared" si="129"/>
        <v>448.51</v>
      </c>
      <c r="BF491" s="72">
        <f t="shared" si="140"/>
        <v>520.02</v>
      </c>
      <c r="BG491" s="65">
        <f t="shared" si="130"/>
        <v>460810.43999999994</v>
      </c>
      <c r="BH491" s="73">
        <f t="shared" si="132"/>
        <v>1.1574289635869323E-3</v>
      </c>
      <c r="BI491" s="74">
        <f t="shared" si="133"/>
        <v>1.1574289635869299E-3</v>
      </c>
    </row>
    <row r="492" spans="1:61" ht="15.75" customHeight="1" x14ac:dyDescent="0.25">
      <c r="A492" s="59">
        <v>1</v>
      </c>
      <c r="B492" s="60">
        <v>548</v>
      </c>
      <c r="C492" s="60">
        <v>1</v>
      </c>
      <c r="D492" s="77" t="s">
        <v>85</v>
      </c>
      <c r="E492" s="61" t="s">
        <v>569</v>
      </c>
      <c r="F492" s="62">
        <v>1265</v>
      </c>
      <c r="G492" s="63">
        <v>10</v>
      </c>
      <c r="H492" s="63">
        <v>317876.74</v>
      </c>
      <c r="I492" s="64">
        <v>14985.72</v>
      </c>
      <c r="J492" s="65">
        <v>333180.12</v>
      </c>
      <c r="K492" s="63">
        <v>315662.02</v>
      </c>
      <c r="L492" s="64">
        <v>14881.31</v>
      </c>
      <c r="M492" s="65">
        <v>330858.78000000003</v>
      </c>
      <c r="N492" s="63">
        <v>295143.19</v>
      </c>
      <c r="O492" s="64">
        <v>13913.92</v>
      </c>
      <c r="P492" s="65">
        <v>309352.19</v>
      </c>
      <c r="Q492" s="63">
        <v>315408.63</v>
      </c>
      <c r="R492" s="64">
        <v>14933.72</v>
      </c>
      <c r="S492" s="65">
        <v>330522.40999999997</v>
      </c>
      <c r="T492" s="63">
        <v>273832.33</v>
      </c>
      <c r="U492" s="64">
        <v>12981.82</v>
      </c>
      <c r="V492" s="66">
        <v>286935.56</v>
      </c>
      <c r="W492" s="63">
        <v>343159.67</v>
      </c>
      <c r="X492" s="64">
        <v>16340.95</v>
      </c>
      <c r="Y492" s="66">
        <v>359500.6</v>
      </c>
      <c r="Z492" s="63">
        <v>399587.94</v>
      </c>
      <c r="AA492" s="67">
        <v>541.04</v>
      </c>
      <c r="AB492" s="64">
        <v>19028</v>
      </c>
      <c r="AC492" s="66">
        <v>418458.77</v>
      </c>
      <c r="AD492" s="63">
        <v>385094.67</v>
      </c>
      <c r="AE492" s="67">
        <v>2.6</v>
      </c>
      <c r="AF492" s="64">
        <v>18478.490000000002</v>
      </c>
      <c r="AG492" s="66">
        <v>403712.92</v>
      </c>
      <c r="AH492" s="63">
        <v>346491.28</v>
      </c>
      <c r="AI492" s="67">
        <v>209.04</v>
      </c>
      <c r="AJ492" s="63">
        <v>16759.28</v>
      </c>
      <c r="AK492" s="66">
        <v>362913.24</v>
      </c>
      <c r="AL492" s="63">
        <v>446699.2</v>
      </c>
      <c r="AM492" s="67">
        <v>1045.44</v>
      </c>
      <c r="AN492" s="63">
        <v>21005.77</v>
      </c>
      <c r="AO492" s="66">
        <v>468426.74</v>
      </c>
      <c r="AP492" s="63">
        <v>666277.93999999994</v>
      </c>
      <c r="AQ492" s="67">
        <v>-128</v>
      </c>
      <c r="AR492" s="63">
        <v>31727.525769</v>
      </c>
      <c r="AS492" s="66">
        <f t="shared" si="128"/>
        <v>699898.15965410008</v>
      </c>
      <c r="AT492" s="68"/>
      <c r="AU492" s="69"/>
      <c r="AV492" s="63">
        <v>2</v>
      </c>
      <c r="AW492" s="63">
        <v>2</v>
      </c>
      <c r="AX492" s="63">
        <v>2</v>
      </c>
      <c r="AY492" s="63">
        <v>6</v>
      </c>
      <c r="AZ492" s="63">
        <v>8</v>
      </c>
      <c r="BA492" s="63">
        <v>8</v>
      </c>
      <c r="BB492" s="63"/>
      <c r="BC492" s="63"/>
      <c r="BD492" s="70">
        <f t="shared" si="131"/>
        <v>470681.97</v>
      </c>
      <c r="BE492" s="71">
        <f t="shared" si="129"/>
        <v>372.08</v>
      </c>
      <c r="BF492" s="72">
        <f t="shared" si="140"/>
        <v>520.02</v>
      </c>
      <c r="BG492" s="65">
        <f t="shared" si="130"/>
        <v>187144.1</v>
      </c>
      <c r="BH492" s="73">
        <f t="shared" si="132"/>
        <v>4.7005445819415305E-4</v>
      </c>
      <c r="BI492" s="74">
        <f t="shared" si="133"/>
        <v>4.70054458194153E-4</v>
      </c>
    </row>
    <row r="493" spans="1:61" ht="15.75" customHeight="1" x14ac:dyDescent="0.25">
      <c r="A493" s="59">
        <v>1</v>
      </c>
      <c r="B493" s="60">
        <v>549</v>
      </c>
      <c r="C493" s="60">
        <v>1</v>
      </c>
      <c r="D493" s="77" t="s">
        <v>85</v>
      </c>
      <c r="E493" s="61" t="s">
        <v>570</v>
      </c>
      <c r="F493" s="62">
        <v>1192</v>
      </c>
      <c r="G493" s="63">
        <v>10</v>
      </c>
      <c r="H493" s="63">
        <v>889212.8</v>
      </c>
      <c r="I493" s="64">
        <v>57590.99</v>
      </c>
      <c r="J493" s="65">
        <v>914783.99</v>
      </c>
      <c r="K493" s="63">
        <v>396055.43</v>
      </c>
      <c r="L493" s="64">
        <v>25651.06</v>
      </c>
      <c r="M493" s="65">
        <v>407444.81</v>
      </c>
      <c r="N493" s="63">
        <v>359537.31</v>
      </c>
      <c r="O493" s="64">
        <v>23286.080000000002</v>
      </c>
      <c r="P493" s="65">
        <v>369876.35</v>
      </c>
      <c r="Q493" s="63">
        <v>372217.37</v>
      </c>
      <c r="R493" s="64">
        <v>24153.24</v>
      </c>
      <c r="S493" s="65">
        <v>382870.54</v>
      </c>
      <c r="T493" s="63">
        <v>377473.39</v>
      </c>
      <c r="U493" s="64">
        <v>24495.58</v>
      </c>
      <c r="V493" s="66">
        <v>388275.6</v>
      </c>
      <c r="W493" s="63">
        <v>380701.04</v>
      </c>
      <c r="X493" s="64">
        <v>24905.82</v>
      </c>
      <c r="Y493" s="66">
        <v>391374.75</v>
      </c>
      <c r="Z493" s="63">
        <v>457148.99</v>
      </c>
      <c r="AA493" s="67">
        <v>435.59</v>
      </c>
      <c r="AB493" s="64">
        <v>41559.06</v>
      </c>
      <c r="AC493" s="66">
        <v>457148.92</v>
      </c>
      <c r="AD493" s="63">
        <v>426047.54</v>
      </c>
      <c r="AE493" s="67">
        <v>0</v>
      </c>
      <c r="AF493" s="64">
        <v>38882.25</v>
      </c>
      <c r="AG493" s="66">
        <v>425881.82</v>
      </c>
      <c r="AH493" s="63">
        <v>384803.84000000003</v>
      </c>
      <c r="AI493" s="67">
        <v>87.6</v>
      </c>
      <c r="AJ493" s="63">
        <v>35629.1</v>
      </c>
      <c r="AK493" s="66">
        <v>384092.22</v>
      </c>
      <c r="AL493" s="63">
        <v>454296.03</v>
      </c>
      <c r="AM493" s="67">
        <v>87.6</v>
      </c>
      <c r="AN493" s="63">
        <v>40775.96</v>
      </c>
      <c r="AO493" s="66">
        <v>455651.69</v>
      </c>
      <c r="AP493" s="63">
        <v>632869.69999999995</v>
      </c>
      <c r="AQ493" s="67">
        <v>43.8</v>
      </c>
      <c r="AR493" s="63">
        <v>57410.894429</v>
      </c>
      <c r="AS493" s="66">
        <f t="shared" si="128"/>
        <v>634708.41012809996</v>
      </c>
      <c r="AT493" s="68"/>
      <c r="AU493" s="69"/>
      <c r="AV493" s="63">
        <v>0</v>
      </c>
      <c r="AW493" s="63">
        <v>0</v>
      </c>
      <c r="AX493" s="63">
        <v>0</v>
      </c>
      <c r="AY493" s="63">
        <v>4</v>
      </c>
      <c r="AZ493" s="63">
        <v>8</v>
      </c>
      <c r="BA493" s="63">
        <v>8</v>
      </c>
      <c r="BB493" s="63"/>
      <c r="BC493" s="63"/>
      <c r="BD493" s="70">
        <f t="shared" si="131"/>
        <v>471496.61</v>
      </c>
      <c r="BE493" s="71">
        <f t="shared" si="129"/>
        <v>395.55</v>
      </c>
      <c r="BF493" s="72">
        <f t="shared" si="140"/>
        <v>520.02</v>
      </c>
      <c r="BG493" s="65">
        <f t="shared" si="130"/>
        <v>148368.23999999996</v>
      </c>
      <c r="BH493" s="73">
        <f t="shared" si="132"/>
        <v>3.7266017291712666E-4</v>
      </c>
      <c r="BI493" s="74">
        <f t="shared" si="133"/>
        <v>3.7266017291712699E-4</v>
      </c>
    </row>
    <row r="494" spans="1:61" ht="15.75" customHeight="1" x14ac:dyDescent="0.25">
      <c r="A494" s="59">
        <v>1</v>
      </c>
      <c r="B494" s="60">
        <v>550</v>
      </c>
      <c r="C494" s="60">
        <v>1</v>
      </c>
      <c r="D494" s="77" t="s">
        <v>85</v>
      </c>
      <c r="E494" s="61" t="s">
        <v>571</v>
      </c>
      <c r="F494" s="62">
        <v>1266</v>
      </c>
      <c r="G494" s="63">
        <v>10</v>
      </c>
      <c r="H494" s="63">
        <v>278014.98</v>
      </c>
      <c r="I494" s="64">
        <v>8016.55</v>
      </c>
      <c r="J494" s="65">
        <v>296998.27</v>
      </c>
      <c r="K494" s="63">
        <v>392762.97</v>
      </c>
      <c r="L494" s="64">
        <v>11325.29</v>
      </c>
      <c r="M494" s="65">
        <v>419581.45</v>
      </c>
      <c r="N494" s="63">
        <v>311134.08000000002</v>
      </c>
      <c r="O494" s="64">
        <v>8971.5499999999993</v>
      </c>
      <c r="P494" s="65">
        <v>332378.78000000003</v>
      </c>
      <c r="Q494" s="63">
        <v>315972.37</v>
      </c>
      <c r="R494" s="64">
        <v>9124.2999999999993</v>
      </c>
      <c r="S494" s="65">
        <v>337532.88</v>
      </c>
      <c r="T494" s="63">
        <v>312119.3</v>
      </c>
      <c r="U494" s="64">
        <v>9021.83</v>
      </c>
      <c r="V494" s="66">
        <v>333407.21999999997</v>
      </c>
      <c r="W494" s="63">
        <v>333257.58</v>
      </c>
      <c r="X494" s="64">
        <v>9706.5400000000009</v>
      </c>
      <c r="Y494" s="66">
        <v>355906.15</v>
      </c>
      <c r="Z494" s="63">
        <v>443288.68</v>
      </c>
      <c r="AA494" s="67">
        <v>2906.12</v>
      </c>
      <c r="AB494" s="64">
        <v>12911.32</v>
      </c>
      <c r="AC494" s="66">
        <v>470656.35</v>
      </c>
      <c r="AD494" s="63">
        <v>474116.28</v>
      </c>
      <c r="AE494" s="67">
        <v>206.69</v>
      </c>
      <c r="AF494" s="64">
        <v>13633.17</v>
      </c>
      <c r="AG494" s="66">
        <v>506742.05</v>
      </c>
      <c r="AH494" s="63">
        <v>622504.81999999995</v>
      </c>
      <c r="AI494" s="67">
        <v>82.02</v>
      </c>
      <c r="AJ494" s="63">
        <v>18361.439999999999</v>
      </c>
      <c r="AK494" s="66">
        <v>666657.42000000004</v>
      </c>
      <c r="AL494" s="63">
        <v>452986.87</v>
      </c>
      <c r="AM494" s="67">
        <v>156.85</v>
      </c>
      <c r="AN494" s="63">
        <v>12989.17</v>
      </c>
      <c r="AO494" s="66">
        <v>485576.87</v>
      </c>
      <c r="AP494" s="63">
        <v>767209.25</v>
      </c>
      <c r="AQ494" s="67">
        <v>34.770000000000003</v>
      </c>
      <c r="AR494" s="63">
        <v>22319.613784000001</v>
      </c>
      <c r="AS494" s="66">
        <f t="shared" si="128"/>
        <v>820654.2808376</v>
      </c>
      <c r="AT494" s="68"/>
      <c r="AU494" s="69"/>
      <c r="AV494" s="63">
        <v>2</v>
      </c>
      <c r="AW494" s="63">
        <v>2</v>
      </c>
      <c r="AX494" s="63">
        <v>10</v>
      </c>
      <c r="AY494" s="63">
        <v>8</v>
      </c>
      <c r="AZ494" s="63">
        <v>6</v>
      </c>
      <c r="BA494" s="63">
        <v>6</v>
      </c>
      <c r="BB494" s="63"/>
      <c r="BC494" s="63"/>
      <c r="BD494" s="70">
        <f t="shared" si="131"/>
        <v>590057.39</v>
      </c>
      <c r="BE494" s="71">
        <f t="shared" si="129"/>
        <v>466.08</v>
      </c>
      <c r="BF494" s="72">
        <f t="shared" si="140"/>
        <v>520.02</v>
      </c>
      <c r="BG494" s="65">
        <f t="shared" si="130"/>
        <v>68288.039999999994</v>
      </c>
      <c r="BH494" s="73">
        <f t="shared" si="132"/>
        <v>1.7152075669679486E-4</v>
      </c>
      <c r="BI494" s="74">
        <f t="shared" si="133"/>
        <v>1.71520756696795E-4</v>
      </c>
    </row>
    <row r="495" spans="1:61" ht="15.75" customHeight="1" x14ac:dyDescent="0.25">
      <c r="A495" s="59">
        <v>1</v>
      </c>
      <c r="B495" s="60">
        <v>551</v>
      </c>
      <c r="C495" s="60">
        <v>1</v>
      </c>
      <c r="D495" s="77" t="s">
        <v>85</v>
      </c>
      <c r="E495" s="61" t="s">
        <v>572</v>
      </c>
      <c r="F495" s="62">
        <v>3886</v>
      </c>
      <c r="G495" s="63">
        <v>10</v>
      </c>
      <c r="H495" s="63">
        <v>1519093.56</v>
      </c>
      <c r="I495" s="64">
        <v>85126.56</v>
      </c>
      <c r="J495" s="65">
        <v>1577363.69</v>
      </c>
      <c r="K495" s="63">
        <v>1625400.07</v>
      </c>
      <c r="L495" s="64">
        <v>91083.73</v>
      </c>
      <c r="M495" s="65">
        <v>1687747.97</v>
      </c>
      <c r="N495" s="63">
        <v>1408235.42</v>
      </c>
      <c r="O495" s="64">
        <v>78914.289999999994</v>
      </c>
      <c r="P495" s="65">
        <v>1462253.24</v>
      </c>
      <c r="Q495" s="63">
        <v>1535051.24</v>
      </c>
      <c r="R495" s="64">
        <v>86205.99</v>
      </c>
      <c r="S495" s="65">
        <v>1593729.78</v>
      </c>
      <c r="T495" s="63">
        <v>1420314.5</v>
      </c>
      <c r="U495" s="64">
        <v>79861.77</v>
      </c>
      <c r="V495" s="66">
        <v>1474498</v>
      </c>
      <c r="W495" s="63">
        <v>1629187.52</v>
      </c>
      <c r="X495" s="64">
        <v>92218.19</v>
      </c>
      <c r="Y495" s="66">
        <v>1690666.26</v>
      </c>
      <c r="Z495" s="63">
        <v>1930253.53</v>
      </c>
      <c r="AA495" s="67">
        <v>2533.06</v>
      </c>
      <c r="AB495" s="64">
        <v>109259.66</v>
      </c>
      <c r="AC495" s="66">
        <v>2003093.25</v>
      </c>
      <c r="AD495" s="63">
        <v>1979965.47</v>
      </c>
      <c r="AE495" s="67">
        <v>172.44</v>
      </c>
      <c r="AF495" s="64">
        <v>111505.26</v>
      </c>
      <c r="AG495" s="66">
        <v>2055306.22</v>
      </c>
      <c r="AH495" s="63">
        <v>1757545.59</v>
      </c>
      <c r="AI495" s="67">
        <v>1145.18</v>
      </c>
      <c r="AJ495" s="63">
        <v>99517.32</v>
      </c>
      <c r="AK495" s="66">
        <v>1823009.39</v>
      </c>
      <c r="AL495" s="63">
        <v>2297129.2400000002</v>
      </c>
      <c r="AM495" s="67">
        <v>181.09</v>
      </c>
      <c r="AN495" s="63">
        <v>130044.83</v>
      </c>
      <c r="AO495" s="66">
        <v>2384031.63</v>
      </c>
      <c r="AP495" s="63">
        <v>3812042.8</v>
      </c>
      <c r="AQ495" s="67">
        <v>26.74</v>
      </c>
      <c r="AR495" s="63">
        <v>215778.41399999999</v>
      </c>
      <c r="AS495" s="66">
        <f t="shared" si="128"/>
        <v>3956299.3866000003</v>
      </c>
      <c r="AT495" s="68"/>
      <c r="AU495" s="69"/>
      <c r="AV495" s="63">
        <v>0</v>
      </c>
      <c r="AW495" s="63">
        <v>0</v>
      </c>
      <c r="AX495" s="63">
        <v>2</v>
      </c>
      <c r="AY495" s="63">
        <v>2</v>
      </c>
      <c r="AZ495" s="63">
        <v>2</v>
      </c>
      <c r="BA495" s="63">
        <v>2</v>
      </c>
      <c r="BB495" s="63"/>
      <c r="BC495" s="63"/>
      <c r="BD495" s="70">
        <f t="shared" si="131"/>
        <v>2444347.98</v>
      </c>
      <c r="BE495" s="71">
        <f t="shared" si="129"/>
        <v>629.01</v>
      </c>
      <c r="BF495" s="72">
        <f t="shared" si="140"/>
        <v>520.02</v>
      </c>
      <c r="BG495" s="65">
        <f t="shared" si="130"/>
        <v>0</v>
      </c>
      <c r="BH495" s="73">
        <f t="shared" si="132"/>
        <v>0</v>
      </c>
      <c r="BI495" s="74">
        <f t="shared" si="133"/>
        <v>0</v>
      </c>
    </row>
    <row r="496" spans="1:61" ht="15.75" customHeight="1" x14ac:dyDescent="0.25">
      <c r="A496" s="59">
        <v>1</v>
      </c>
      <c r="B496" s="60">
        <v>552</v>
      </c>
      <c r="C496" s="60">
        <v>2</v>
      </c>
      <c r="D496" s="77" t="s">
        <v>85</v>
      </c>
      <c r="E496" s="61" t="s">
        <v>573</v>
      </c>
      <c r="F496" s="62">
        <v>1371</v>
      </c>
      <c r="G496" s="63">
        <v>10</v>
      </c>
      <c r="H496" s="63">
        <v>207525.18</v>
      </c>
      <c r="I496" s="64">
        <v>0</v>
      </c>
      <c r="J496" s="65">
        <v>228277.7</v>
      </c>
      <c r="K496" s="63">
        <v>220508.28</v>
      </c>
      <c r="L496" s="64">
        <v>0</v>
      </c>
      <c r="M496" s="65">
        <v>242559.11</v>
      </c>
      <c r="N496" s="63">
        <v>210276.04</v>
      </c>
      <c r="O496" s="64">
        <v>0</v>
      </c>
      <c r="P496" s="65">
        <v>231303.64</v>
      </c>
      <c r="Q496" s="63">
        <v>226917.97</v>
      </c>
      <c r="R496" s="64">
        <v>0</v>
      </c>
      <c r="S496" s="65">
        <v>249609.77</v>
      </c>
      <c r="T496" s="63">
        <v>241204.32</v>
      </c>
      <c r="U496" s="64">
        <v>0</v>
      </c>
      <c r="V496" s="66">
        <v>265324.75</v>
      </c>
      <c r="W496" s="63">
        <v>287943.73</v>
      </c>
      <c r="X496" s="64">
        <v>0</v>
      </c>
      <c r="Y496" s="66">
        <v>316738.09999999998</v>
      </c>
      <c r="Z496" s="63">
        <v>360403.94</v>
      </c>
      <c r="AA496" s="67">
        <v>288.8</v>
      </c>
      <c r="AB496" s="64">
        <v>0</v>
      </c>
      <c r="AC496" s="66">
        <v>397878.59</v>
      </c>
      <c r="AD496" s="63">
        <v>359329.37</v>
      </c>
      <c r="AE496" s="67">
        <v>382.61</v>
      </c>
      <c r="AF496" s="64">
        <v>0</v>
      </c>
      <c r="AG496" s="66">
        <v>397031.37</v>
      </c>
      <c r="AH496" s="63">
        <v>349513.67</v>
      </c>
      <c r="AI496" s="67">
        <v>199.08</v>
      </c>
      <c r="AJ496" s="63">
        <v>0</v>
      </c>
      <c r="AK496" s="66">
        <v>386435.97</v>
      </c>
      <c r="AL496" s="63">
        <v>348623.12</v>
      </c>
      <c r="AM496" s="67">
        <v>199.08</v>
      </c>
      <c r="AN496" s="63">
        <v>0</v>
      </c>
      <c r="AO496" s="66">
        <v>385456.36</v>
      </c>
      <c r="AP496" s="63">
        <v>489103.07</v>
      </c>
      <c r="AQ496" s="67">
        <v>199.08</v>
      </c>
      <c r="AR496" s="63">
        <v>0</v>
      </c>
      <c r="AS496" s="66">
        <f t="shared" si="128"/>
        <v>541298.19700000004</v>
      </c>
      <c r="AT496" s="68"/>
      <c r="AU496" s="69"/>
      <c r="AV496" s="63">
        <v>8</v>
      </c>
      <c r="AW496" s="63">
        <v>10</v>
      </c>
      <c r="AX496" s="63">
        <v>10</v>
      </c>
      <c r="AY496" s="63">
        <v>10</v>
      </c>
      <c r="AZ496" s="63">
        <v>16</v>
      </c>
      <c r="BA496" s="63">
        <v>16</v>
      </c>
      <c r="BB496" s="63"/>
      <c r="BC496" s="63"/>
      <c r="BD496" s="70">
        <f t="shared" si="131"/>
        <v>421620.1</v>
      </c>
      <c r="BE496" s="71">
        <f t="shared" si="129"/>
        <v>307.52999999999997</v>
      </c>
      <c r="BF496" s="72">
        <f t="shared" si="140"/>
        <v>520.02</v>
      </c>
      <c r="BG496" s="65">
        <f t="shared" si="130"/>
        <v>291323.79000000004</v>
      </c>
      <c r="BH496" s="73">
        <f t="shared" si="132"/>
        <v>7.317251586746108E-4</v>
      </c>
      <c r="BI496" s="74">
        <f t="shared" si="133"/>
        <v>7.3172515867461101E-4</v>
      </c>
    </row>
    <row r="497" spans="1:61" ht="15.75" customHeight="1" x14ac:dyDescent="0.25">
      <c r="A497" s="59">
        <v>1</v>
      </c>
      <c r="B497" s="60">
        <v>553</v>
      </c>
      <c r="C497" s="60">
        <v>2</v>
      </c>
      <c r="D497" s="77" t="s">
        <v>85</v>
      </c>
      <c r="E497" s="61" t="s">
        <v>574</v>
      </c>
      <c r="F497" s="62">
        <v>1412</v>
      </c>
      <c r="G497" s="63">
        <v>10</v>
      </c>
      <c r="H497" s="63">
        <v>327028.55</v>
      </c>
      <c r="I497" s="64">
        <v>0</v>
      </c>
      <c r="J497" s="65">
        <v>359731.41</v>
      </c>
      <c r="K497" s="63">
        <v>301534.57</v>
      </c>
      <c r="L497" s="64">
        <v>0</v>
      </c>
      <c r="M497" s="65">
        <v>331688.03000000003</v>
      </c>
      <c r="N497" s="63">
        <v>280298.67</v>
      </c>
      <c r="O497" s="64">
        <v>0</v>
      </c>
      <c r="P497" s="65">
        <v>308328.53999999998</v>
      </c>
      <c r="Q497" s="63">
        <v>317599.48</v>
      </c>
      <c r="R497" s="64">
        <v>0</v>
      </c>
      <c r="S497" s="65">
        <v>349359.43</v>
      </c>
      <c r="T497" s="63">
        <v>290599.39</v>
      </c>
      <c r="U497" s="64">
        <v>0</v>
      </c>
      <c r="V497" s="66">
        <v>319659.33</v>
      </c>
      <c r="W497" s="63">
        <v>343107.7</v>
      </c>
      <c r="X497" s="64">
        <v>0</v>
      </c>
      <c r="Y497" s="66">
        <v>377418.47</v>
      </c>
      <c r="Z497" s="63">
        <v>414631.71</v>
      </c>
      <c r="AA497" s="67">
        <v>198.92</v>
      </c>
      <c r="AB497" s="64">
        <v>0</v>
      </c>
      <c r="AC497" s="66">
        <v>458065.99</v>
      </c>
      <c r="AD497" s="63">
        <v>409957.33</v>
      </c>
      <c r="AE497" s="67">
        <v>772.44</v>
      </c>
      <c r="AF497" s="64">
        <v>0</v>
      </c>
      <c r="AG497" s="66">
        <v>452293.31</v>
      </c>
      <c r="AH497" s="63">
        <v>379036.88</v>
      </c>
      <c r="AI497" s="67">
        <v>300.52</v>
      </c>
      <c r="AJ497" s="63">
        <v>0</v>
      </c>
      <c r="AK497" s="66">
        <v>420551.86</v>
      </c>
      <c r="AL497" s="63">
        <v>387985.93</v>
      </c>
      <c r="AM497" s="67">
        <v>201.55</v>
      </c>
      <c r="AN497" s="63">
        <v>0</v>
      </c>
      <c r="AO497" s="66">
        <v>430066.71</v>
      </c>
      <c r="AP497" s="63">
        <v>549709.64</v>
      </c>
      <c r="AQ497" s="67">
        <v>289.82</v>
      </c>
      <c r="AR497" s="63">
        <v>0</v>
      </c>
      <c r="AS497" s="66">
        <f t="shared" si="128"/>
        <v>608960.55000000016</v>
      </c>
      <c r="AT497" s="68"/>
      <c r="AU497" s="69"/>
      <c r="AV497" s="63">
        <v>10</v>
      </c>
      <c r="AW497" s="63">
        <v>10</v>
      </c>
      <c r="AX497" s="63">
        <v>18</v>
      </c>
      <c r="AY497" s="63">
        <v>16</v>
      </c>
      <c r="AZ497" s="63">
        <v>21</v>
      </c>
      <c r="BA497" s="63">
        <v>21</v>
      </c>
      <c r="BB497" s="63"/>
      <c r="BC497" s="63"/>
      <c r="BD497" s="70">
        <f t="shared" si="131"/>
        <v>473987.68</v>
      </c>
      <c r="BE497" s="71">
        <f t="shared" si="129"/>
        <v>335.69</v>
      </c>
      <c r="BF497" s="72">
        <f t="shared" si="140"/>
        <v>520.02</v>
      </c>
      <c r="BG497" s="65">
        <f t="shared" si="130"/>
        <v>260273.96</v>
      </c>
      <c r="BH497" s="73">
        <f t="shared" si="132"/>
        <v>6.5373653377181888E-4</v>
      </c>
      <c r="BI497" s="74">
        <f t="shared" si="133"/>
        <v>6.5373653377181898E-4</v>
      </c>
    </row>
    <row r="498" spans="1:61" ht="15.75" customHeight="1" x14ac:dyDescent="0.25">
      <c r="A498" s="59">
        <v>1</v>
      </c>
      <c r="B498" s="60">
        <v>554</v>
      </c>
      <c r="C498" s="60">
        <v>2</v>
      </c>
      <c r="D498" s="77" t="s">
        <v>85</v>
      </c>
      <c r="E498" s="61" t="s">
        <v>575</v>
      </c>
      <c r="F498" s="62">
        <v>824</v>
      </c>
      <c r="G498" s="63">
        <v>10</v>
      </c>
      <c r="H498" s="63">
        <v>106687.56</v>
      </c>
      <c r="I498" s="64">
        <v>0</v>
      </c>
      <c r="J498" s="65">
        <v>117356.32</v>
      </c>
      <c r="K498" s="63">
        <v>125496.5</v>
      </c>
      <c r="L498" s="64">
        <v>0</v>
      </c>
      <c r="M498" s="65">
        <v>138046.15</v>
      </c>
      <c r="N498" s="63">
        <v>119597.01</v>
      </c>
      <c r="O498" s="64">
        <v>0</v>
      </c>
      <c r="P498" s="65">
        <v>131556.71</v>
      </c>
      <c r="Q498" s="63">
        <v>163015.99</v>
      </c>
      <c r="R498" s="64">
        <v>0</v>
      </c>
      <c r="S498" s="65">
        <v>179317.59</v>
      </c>
      <c r="T498" s="63">
        <v>147133.60999999999</v>
      </c>
      <c r="U498" s="64">
        <v>0</v>
      </c>
      <c r="V498" s="66">
        <v>161846.97</v>
      </c>
      <c r="W498" s="63">
        <v>179546.35</v>
      </c>
      <c r="X498" s="64">
        <v>0</v>
      </c>
      <c r="Y498" s="66">
        <v>197500.98</v>
      </c>
      <c r="Z498" s="63">
        <v>211356.88</v>
      </c>
      <c r="AA498" s="67">
        <v>0</v>
      </c>
      <c r="AB498" s="64">
        <v>0</v>
      </c>
      <c r="AC498" s="66">
        <v>232492.57</v>
      </c>
      <c r="AD498" s="63">
        <v>207989.84</v>
      </c>
      <c r="AE498" s="67">
        <v>0</v>
      </c>
      <c r="AF498" s="64">
        <v>0</v>
      </c>
      <c r="AG498" s="66">
        <v>228788.83</v>
      </c>
      <c r="AH498" s="63">
        <v>206318.74</v>
      </c>
      <c r="AI498" s="67">
        <v>0</v>
      </c>
      <c r="AJ498" s="63">
        <v>0</v>
      </c>
      <c r="AK498" s="66">
        <v>226950.61</v>
      </c>
      <c r="AL498" s="63">
        <v>245938.93</v>
      </c>
      <c r="AM498" s="67">
        <v>0</v>
      </c>
      <c r="AN498" s="63">
        <v>0</v>
      </c>
      <c r="AO498" s="66">
        <v>270532.82</v>
      </c>
      <c r="AP498" s="63">
        <v>361482.6</v>
      </c>
      <c r="AQ498" s="67">
        <v>0</v>
      </c>
      <c r="AR498" s="63">
        <v>0</v>
      </c>
      <c r="AS498" s="66">
        <f t="shared" si="128"/>
        <v>397630.86</v>
      </c>
      <c r="AT498" s="68"/>
      <c r="AU498" s="69"/>
      <c r="AV498" s="63">
        <v>0</v>
      </c>
      <c r="AW498" s="63">
        <v>0</v>
      </c>
      <c r="AX498" s="63">
        <v>0</v>
      </c>
      <c r="AY498" s="63">
        <v>0</v>
      </c>
      <c r="AZ498" s="63">
        <v>0</v>
      </c>
      <c r="BA498" s="63">
        <v>0</v>
      </c>
      <c r="BB498" s="63"/>
      <c r="BC498" s="63"/>
      <c r="BD498" s="70">
        <f t="shared" si="131"/>
        <v>271279.14</v>
      </c>
      <c r="BE498" s="71">
        <f t="shared" si="129"/>
        <v>329.22</v>
      </c>
      <c r="BF498" s="72">
        <f t="shared" si="140"/>
        <v>520.02</v>
      </c>
      <c r="BG498" s="65">
        <f t="shared" si="130"/>
        <v>157219.19999999995</v>
      </c>
      <c r="BH498" s="73">
        <f t="shared" si="132"/>
        <v>3.9489134775671879E-4</v>
      </c>
      <c r="BI498" s="74">
        <f t="shared" si="133"/>
        <v>3.9489134775671901E-4</v>
      </c>
    </row>
    <row r="499" spans="1:61" ht="15.75" customHeight="1" x14ac:dyDescent="0.25">
      <c r="A499" s="59">
        <v>1</v>
      </c>
      <c r="B499" s="60">
        <v>555</v>
      </c>
      <c r="C499" s="60">
        <v>3</v>
      </c>
      <c r="D499" s="77" t="s">
        <v>85</v>
      </c>
      <c r="E499" s="61" t="s">
        <v>576</v>
      </c>
      <c r="F499" s="62">
        <v>760</v>
      </c>
      <c r="G499" s="63">
        <v>10</v>
      </c>
      <c r="H499" s="63">
        <v>49785.98</v>
      </c>
      <c r="I499" s="64">
        <v>6160.28</v>
      </c>
      <c r="J499" s="65">
        <v>47988.28</v>
      </c>
      <c r="K499" s="63">
        <v>45744.07</v>
      </c>
      <c r="L499" s="64">
        <v>6099.97</v>
      </c>
      <c r="M499" s="65">
        <v>43608.51</v>
      </c>
      <c r="N499" s="63">
        <v>70828.95</v>
      </c>
      <c r="O499" s="64">
        <v>3339.07</v>
      </c>
      <c r="P499" s="65">
        <v>74238.87</v>
      </c>
      <c r="Q499" s="63">
        <v>67804.94</v>
      </c>
      <c r="R499" s="64">
        <v>3239.35</v>
      </c>
      <c r="S499" s="65">
        <v>71022.14</v>
      </c>
      <c r="T499" s="63">
        <v>43848.32</v>
      </c>
      <c r="U499" s="64">
        <v>2106</v>
      </c>
      <c r="V499" s="66">
        <v>45916.55</v>
      </c>
      <c r="W499" s="63">
        <v>76769.990000000005</v>
      </c>
      <c r="X499" s="64">
        <v>3655.72</v>
      </c>
      <c r="Y499" s="66">
        <v>80425.69</v>
      </c>
      <c r="Z499" s="63">
        <v>32166.42</v>
      </c>
      <c r="AA499" s="67">
        <v>188.13</v>
      </c>
      <c r="AB499" s="64">
        <v>1531.75</v>
      </c>
      <c r="AC499" s="66">
        <v>33698.14</v>
      </c>
      <c r="AD499" s="63">
        <v>70362.25</v>
      </c>
      <c r="AE499" s="67">
        <v>0</v>
      </c>
      <c r="AF499" s="64">
        <v>3454.81</v>
      </c>
      <c r="AG499" s="66">
        <v>73598.19</v>
      </c>
      <c r="AH499" s="63">
        <v>69619.61</v>
      </c>
      <c r="AI499" s="67">
        <v>0</v>
      </c>
      <c r="AJ499" s="63">
        <v>3315.26</v>
      </c>
      <c r="AK499" s="66">
        <v>72934.789999999994</v>
      </c>
      <c r="AL499" s="63">
        <v>73560.3</v>
      </c>
      <c r="AM499" s="67">
        <v>0</v>
      </c>
      <c r="AN499" s="63">
        <v>3502.87</v>
      </c>
      <c r="AO499" s="66">
        <v>77063.17</v>
      </c>
      <c r="AP499" s="63">
        <v>124778.37</v>
      </c>
      <c r="AQ499" s="67">
        <v>0</v>
      </c>
      <c r="AR499" s="63">
        <v>5941.8711050000002</v>
      </c>
      <c r="AS499" s="66">
        <f t="shared" si="128"/>
        <v>130720.14878450001</v>
      </c>
      <c r="AT499" s="68"/>
      <c r="AU499" s="69"/>
      <c r="AV499" s="63">
        <v>0</v>
      </c>
      <c r="AW499" s="63">
        <v>0</v>
      </c>
      <c r="AX499" s="63">
        <v>0</v>
      </c>
      <c r="AY499" s="63">
        <v>0</v>
      </c>
      <c r="AZ499" s="63">
        <v>0</v>
      </c>
      <c r="BA499" s="63">
        <v>0</v>
      </c>
      <c r="BB499" s="63"/>
      <c r="BC499" s="63"/>
      <c r="BD499" s="70">
        <f t="shared" si="131"/>
        <v>77602.89</v>
      </c>
      <c r="BE499" s="71">
        <f t="shared" si="129"/>
        <v>102.11</v>
      </c>
      <c r="BF499" s="72">
        <f t="shared" si="140"/>
        <v>520.02</v>
      </c>
      <c r="BG499" s="65">
        <f t="shared" si="130"/>
        <v>317611.59999999998</v>
      </c>
      <c r="BH499" s="73">
        <f t="shared" si="132"/>
        <v>7.9775290032749115E-4</v>
      </c>
      <c r="BI499" s="74">
        <f t="shared" si="133"/>
        <v>7.9775290032749104E-4</v>
      </c>
    </row>
    <row r="500" spans="1:61" ht="15.75" customHeight="1" x14ac:dyDescent="0.25">
      <c r="A500" s="59">
        <v>1</v>
      </c>
      <c r="B500" s="60">
        <v>556</v>
      </c>
      <c r="C500" s="60">
        <v>4</v>
      </c>
      <c r="D500" s="77" t="s">
        <v>85</v>
      </c>
      <c r="E500" s="61" t="s">
        <v>577</v>
      </c>
      <c r="F500" s="62">
        <v>362</v>
      </c>
      <c r="G500" s="63">
        <v>10</v>
      </c>
      <c r="H500" s="63">
        <v>67023.48</v>
      </c>
      <c r="I500" s="64">
        <v>4339.1400000000003</v>
      </c>
      <c r="J500" s="65">
        <v>68952.77</v>
      </c>
      <c r="K500" s="63">
        <v>69410.350000000006</v>
      </c>
      <c r="L500" s="64">
        <v>4078.62</v>
      </c>
      <c r="M500" s="65">
        <v>71864.899999999994</v>
      </c>
      <c r="N500" s="63">
        <v>69168.12</v>
      </c>
      <c r="O500" s="64">
        <v>3260.77</v>
      </c>
      <c r="P500" s="65">
        <v>72498.09</v>
      </c>
      <c r="Q500" s="63">
        <v>49873.77</v>
      </c>
      <c r="R500" s="64">
        <v>2416.0300000000002</v>
      </c>
      <c r="S500" s="65">
        <v>52203.519999999997</v>
      </c>
      <c r="T500" s="63">
        <v>51263.12</v>
      </c>
      <c r="U500" s="64">
        <v>2489.0300000000002</v>
      </c>
      <c r="V500" s="66">
        <v>53651.5</v>
      </c>
      <c r="W500" s="63">
        <v>66981.600000000006</v>
      </c>
      <c r="X500" s="64">
        <v>3189.62</v>
      </c>
      <c r="Y500" s="66">
        <v>70171.179999999993</v>
      </c>
      <c r="Z500" s="63">
        <v>69321.19</v>
      </c>
      <c r="AA500" s="67">
        <v>258.27999999999997</v>
      </c>
      <c r="AB500" s="64">
        <v>3301.03</v>
      </c>
      <c r="AC500" s="66">
        <v>75403.97</v>
      </c>
      <c r="AD500" s="63">
        <v>97585.73</v>
      </c>
      <c r="AE500" s="67">
        <v>129.97</v>
      </c>
      <c r="AF500" s="64">
        <v>4646.96</v>
      </c>
      <c r="AG500" s="66">
        <v>102527.67</v>
      </c>
      <c r="AH500" s="63">
        <v>110283.26</v>
      </c>
      <c r="AI500" s="67">
        <v>10.45</v>
      </c>
      <c r="AJ500" s="63">
        <v>5327.63</v>
      </c>
      <c r="AK500" s="66">
        <v>115877.69</v>
      </c>
      <c r="AL500" s="63">
        <v>86964.55</v>
      </c>
      <c r="AM500" s="67">
        <v>0</v>
      </c>
      <c r="AN500" s="63">
        <v>4066.86</v>
      </c>
      <c r="AO500" s="66">
        <v>91625.45</v>
      </c>
      <c r="AP500" s="63">
        <v>104718.65</v>
      </c>
      <c r="AQ500" s="67">
        <v>-12.76</v>
      </c>
      <c r="AR500" s="63">
        <v>4986.2940930000004</v>
      </c>
      <c r="AS500" s="66">
        <f t="shared" si="128"/>
        <v>110157.60349769999</v>
      </c>
      <c r="AT500" s="68"/>
      <c r="AU500" s="69"/>
      <c r="AV500" s="63">
        <v>14</v>
      </c>
      <c r="AW500" s="63">
        <v>2</v>
      </c>
      <c r="AX500" s="63">
        <v>2</v>
      </c>
      <c r="AY500" s="63">
        <v>2</v>
      </c>
      <c r="AZ500" s="63">
        <v>2</v>
      </c>
      <c r="BA500" s="63">
        <v>2</v>
      </c>
      <c r="BB500" s="63"/>
      <c r="BC500" s="63"/>
      <c r="BD500" s="70">
        <f t="shared" si="131"/>
        <v>99118.48</v>
      </c>
      <c r="BE500" s="71">
        <f t="shared" si="129"/>
        <v>273.81</v>
      </c>
      <c r="BF500" s="72">
        <f t="shared" si="140"/>
        <v>520.02</v>
      </c>
      <c r="BG500" s="65">
        <f t="shared" si="130"/>
        <v>89128.01999999999</v>
      </c>
      <c r="BH500" s="73">
        <f t="shared" si="132"/>
        <v>2.238650491841187E-4</v>
      </c>
      <c r="BI500" s="74">
        <f t="shared" si="133"/>
        <v>2.23865049184119E-4</v>
      </c>
    </row>
    <row r="501" spans="1:61" ht="15.75" customHeight="1" x14ac:dyDescent="0.25">
      <c r="A501" s="59">
        <v>1</v>
      </c>
      <c r="B501" s="60">
        <v>557</v>
      </c>
      <c r="C501" s="60">
        <v>4</v>
      </c>
      <c r="D501" s="77" t="s">
        <v>85</v>
      </c>
      <c r="E501" s="61" t="s">
        <v>578</v>
      </c>
      <c r="F501" s="62">
        <v>1002</v>
      </c>
      <c r="G501" s="63">
        <v>10</v>
      </c>
      <c r="H501" s="63">
        <v>60655.28</v>
      </c>
      <c r="I501" s="64">
        <v>0</v>
      </c>
      <c r="J501" s="65">
        <v>66720.81</v>
      </c>
      <c r="K501" s="63">
        <v>55870.87</v>
      </c>
      <c r="L501" s="64">
        <v>0</v>
      </c>
      <c r="M501" s="65">
        <v>61457.96</v>
      </c>
      <c r="N501" s="63">
        <v>53543.76</v>
      </c>
      <c r="O501" s="64">
        <v>0</v>
      </c>
      <c r="P501" s="65">
        <v>58898.13</v>
      </c>
      <c r="Q501" s="63">
        <v>62839.71</v>
      </c>
      <c r="R501" s="64">
        <v>0</v>
      </c>
      <c r="S501" s="65">
        <v>69123.679999999993</v>
      </c>
      <c r="T501" s="63">
        <v>48348.160000000003</v>
      </c>
      <c r="U501" s="64">
        <v>0</v>
      </c>
      <c r="V501" s="66">
        <v>53182.98</v>
      </c>
      <c r="W501" s="63">
        <v>85455.49</v>
      </c>
      <c r="X501" s="64">
        <v>0</v>
      </c>
      <c r="Y501" s="66">
        <v>94001.04</v>
      </c>
      <c r="Z501" s="63">
        <v>98492.36</v>
      </c>
      <c r="AA501" s="67">
        <v>793.18</v>
      </c>
      <c r="AB501" s="64">
        <v>0</v>
      </c>
      <c r="AC501" s="66">
        <v>110972.98</v>
      </c>
      <c r="AD501" s="63">
        <v>106023.33</v>
      </c>
      <c r="AE501" s="67">
        <v>1202.3</v>
      </c>
      <c r="AF501" s="64">
        <v>0</v>
      </c>
      <c r="AG501" s="66">
        <v>119682.99</v>
      </c>
      <c r="AH501" s="63">
        <v>100305.82</v>
      </c>
      <c r="AI501" s="67">
        <v>1204.56</v>
      </c>
      <c r="AJ501" s="63">
        <v>0</v>
      </c>
      <c r="AK501" s="66">
        <v>115143.18</v>
      </c>
      <c r="AL501" s="63">
        <v>145640.42000000001</v>
      </c>
      <c r="AM501" s="67">
        <v>1205.1600000000001</v>
      </c>
      <c r="AN501" s="63">
        <v>0</v>
      </c>
      <c r="AO501" s="66">
        <v>165229.57</v>
      </c>
      <c r="AP501" s="63">
        <v>256857.44</v>
      </c>
      <c r="AQ501" s="67">
        <v>1351.66</v>
      </c>
      <c r="AR501" s="63">
        <v>0</v>
      </c>
      <c r="AS501" s="66">
        <f t="shared" si="128"/>
        <v>291129.80600000004</v>
      </c>
      <c r="AT501" s="68"/>
      <c r="AU501" s="69"/>
      <c r="AV501" s="63">
        <v>16</v>
      </c>
      <c r="AW501" s="63">
        <v>20</v>
      </c>
      <c r="AX501" s="63">
        <v>28</v>
      </c>
      <c r="AY501" s="63">
        <v>29</v>
      </c>
      <c r="AZ501" s="63">
        <v>46</v>
      </c>
      <c r="BA501" s="63">
        <v>46</v>
      </c>
      <c r="BB501" s="63"/>
      <c r="BC501" s="63"/>
      <c r="BD501" s="70">
        <f t="shared" si="131"/>
        <v>160431.71</v>
      </c>
      <c r="BE501" s="71">
        <f t="shared" si="129"/>
        <v>160.11000000000001</v>
      </c>
      <c r="BF501" s="72">
        <f t="shared" si="140"/>
        <v>520.02</v>
      </c>
      <c r="BG501" s="65">
        <f t="shared" si="130"/>
        <v>360629.81999999995</v>
      </c>
      <c r="BH501" s="73">
        <f t="shared" si="132"/>
        <v>9.0580282599747955E-4</v>
      </c>
      <c r="BI501" s="74">
        <f t="shared" si="133"/>
        <v>9.0580282599747998E-4</v>
      </c>
    </row>
    <row r="502" spans="1:61" ht="15.75" customHeight="1" x14ac:dyDescent="0.25">
      <c r="A502" s="59">
        <v>1</v>
      </c>
      <c r="B502" s="60">
        <v>558</v>
      </c>
      <c r="C502" s="60">
        <v>5</v>
      </c>
      <c r="D502" s="77" t="s">
        <v>85</v>
      </c>
      <c r="E502" s="61" t="s">
        <v>579</v>
      </c>
      <c r="F502" s="62">
        <v>1325</v>
      </c>
      <c r="G502" s="63">
        <v>10</v>
      </c>
      <c r="H502" s="63">
        <v>190462.17</v>
      </c>
      <c r="I502" s="64">
        <v>8978.99</v>
      </c>
      <c r="J502" s="65">
        <v>199631.5</v>
      </c>
      <c r="K502" s="63">
        <v>201398.87</v>
      </c>
      <c r="L502" s="64">
        <v>9494.57</v>
      </c>
      <c r="M502" s="65">
        <v>211094.72</v>
      </c>
      <c r="N502" s="63">
        <v>158628.26</v>
      </c>
      <c r="O502" s="64">
        <v>7478.23</v>
      </c>
      <c r="P502" s="65">
        <v>166265.04</v>
      </c>
      <c r="Q502" s="63">
        <v>160326.56</v>
      </c>
      <c r="R502" s="64">
        <v>7673.45</v>
      </c>
      <c r="S502" s="65">
        <v>167918.42</v>
      </c>
      <c r="T502" s="63">
        <v>318790.87</v>
      </c>
      <c r="U502" s="64">
        <v>15209.67</v>
      </c>
      <c r="V502" s="66">
        <v>333939.32</v>
      </c>
      <c r="W502" s="63">
        <v>270796.56</v>
      </c>
      <c r="X502" s="64">
        <v>12895.08</v>
      </c>
      <c r="Y502" s="66">
        <v>283691.63</v>
      </c>
      <c r="Z502" s="63">
        <v>303474.96999999997</v>
      </c>
      <c r="AA502" s="67">
        <v>262.79000000000002</v>
      </c>
      <c r="AB502" s="64">
        <v>17455.05</v>
      </c>
      <c r="AC502" s="66">
        <v>314621.90999999997</v>
      </c>
      <c r="AD502" s="63">
        <v>275937.28000000003</v>
      </c>
      <c r="AE502" s="67">
        <v>280.76</v>
      </c>
      <c r="AF502" s="64">
        <v>12665.85</v>
      </c>
      <c r="AG502" s="66">
        <v>289598.57</v>
      </c>
      <c r="AH502" s="63">
        <v>359563.96</v>
      </c>
      <c r="AI502" s="67">
        <v>0</v>
      </c>
      <c r="AJ502" s="63">
        <v>17872.919999999998</v>
      </c>
      <c r="AK502" s="66">
        <v>375860.15</v>
      </c>
      <c r="AL502" s="63">
        <v>768900.66</v>
      </c>
      <c r="AM502" s="67">
        <v>0</v>
      </c>
      <c r="AN502" s="63">
        <v>35863.39</v>
      </c>
      <c r="AO502" s="66">
        <v>806341</v>
      </c>
      <c r="AP502" s="63">
        <v>516484.26</v>
      </c>
      <c r="AQ502" s="67">
        <v>0</v>
      </c>
      <c r="AR502" s="63">
        <v>24594.614879000001</v>
      </c>
      <c r="AS502" s="66">
        <f t="shared" si="128"/>
        <v>541078.6096331001</v>
      </c>
      <c r="AT502" s="68"/>
      <c r="AU502" s="69"/>
      <c r="AV502" s="63">
        <v>0</v>
      </c>
      <c r="AW502" s="63">
        <v>0</v>
      </c>
      <c r="AX502" s="63">
        <v>0</v>
      </c>
      <c r="AY502" s="63">
        <v>0</v>
      </c>
      <c r="AZ502" s="63">
        <v>0</v>
      </c>
      <c r="BA502" s="63">
        <v>0</v>
      </c>
      <c r="BB502" s="63"/>
      <c r="BC502" s="63"/>
      <c r="BD502" s="70">
        <f t="shared" si="131"/>
        <v>465500.05</v>
      </c>
      <c r="BE502" s="71">
        <f t="shared" si="129"/>
        <v>351.32</v>
      </c>
      <c r="BF502" s="72">
        <f t="shared" si="140"/>
        <v>520.02</v>
      </c>
      <c r="BG502" s="65">
        <f t="shared" si="130"/>
        <v>223527.49999999997</v>
      </c>
      <c r="BH502" s="73">
        <f t="shared" si="132"/>
        <v>5.6143954259842296E-4</v>
      </c>
      <c r="BI502" s="74">
        <f t="shared" si="133"/>
        <v>5.6143954259842296E-4</v>
      </c>
    </row>
    <row r="503" spans="1:61" ht="15.75" customHeight="1" x14ac:dyDescent="0.25">
      <c r="A503" s="59">
        <v>1</v>
      </c>
      <c r="B503" s="60">
        <v>559</v>
      </c>
      <c r="C503" s="60">
        <v>6</v>
      </c>
      <c r="D503" s="77" t="s">
        <v>85</v>
      </c>
      <c r="E503" s="61" t="s">
        <v>580</v>
      </c>
      <c r="F503" s="62">
        <v>1297</v>
      </c>
      <c r="G503" s="63">
        <v>10</v>
      </c>
      <c r="H503" s="63">
        <v>275222.25</v>
      </c>
      <c r="I503" s="64">
        <v>0</v>
      </c>
      <c r="J503" s="65">
        <v>302744.46999999997</v>
      </c>
      <c r="K503" s="63">
        <v>288965.45</v>
      </c>
      <c r="L503" s="64">
        <v>0</v>
      </c>
      <c r="M503" s="65">
        <v>317861.99</v>
      </c>
      <c r="N503" s="63">
        <v>256482.17</v>
      </c>
      <c r="O503" s="64">
        <v>0</v>
      </c>
      <c r="P503" s="65">
        <v>282130.38</v>
      </c>
      <c r="Q503" s="63">
        <v>346609.05</v>
      </c>
      <c r="R503" s="64">
        <v>0</v>
      </c>
      <c r="S503" s="65">
        <v>381269.96</v>
      </c>
      <c r="T503" s="63">
        <v>182916.36</v>
      </c>
      <c r="U503" s="64">
        <v>0</v>
      </c>
      <c r="V503" s="66">
        <v>201208</v>
      </c>
      <c r="W503" s="63">
        <v>256998.85</v>
      </c>
      <c r="X503" s="64">
        <v>0</v>
      </c>
      <c r="Y503" s="66">
        <v>282698.73</v>
      </c>
      <c r="Z503" s="63">
        <v>275068.90999999997</v>
      </c>
      <c r="AA503" s="67">
        <v>454.75</v>
      </c>
      <c r="AB503" s="64">
        <v>0</v>
      </c>
      <c r="AC503" s="66">
        <v>302575.8</v>
      </c>
      <c r="AD503" s="63">
        <v>259826.63</v>
      </c>
      <c r="AE503" s="67">
        <v>0</v>
      </c>
      <c r="AF503" s="64">
        <v>0</v>
      </c>
      <c r="AG503" s="66">
        <v>285809.3</v>
      </c>
      <c r="AH503" s="63">
        <v>257050.31</v>
      </c>
      <c r="AI503" s="67">
        <v>99.08</v>
      </c>
      <c r="AJ503" s="63">
        <v>0</v>
      </c>
      <c r="AK503" s="66">
        <v>282755.34000000003</v>
      </c>
      <c r="AL503" s="63">
        <v>318848.90999999997</v>
      </c>
      <c r="AM503" s="67">
        <v>57.42</v>
      </c>
      <c r="AN503" s="63">
        <v>0</v>
      </c>
      <c r="AO503" s="66">
        <v>350733.8</v>
      </c>
      <c r="AP503" s="63">
        <v>495611.22</v>
      </c>
      <c r="AQ503" s="67">
        <v>0</v>
      </c>
      <c r="AR503" s="63">
        <v>0</v>
      </c>
      <c r="AS503" s="66">
        <f t="shared" si="128"/>
        <v>545172.34200000006</v>
      </c>
      <c r="AT503" s="68"/>
      <c r="AU503" s="69"/>
      <c r="AV503" s="63">
        <v>0</v>
      </c>
      <c r="AW503" s="63">
        <v>0</v>
      </c>
      <c r="AX503" s="63">
        <v>0</v>
      </c>
      <c r="AY503" s="63">
        <v>0</v>
      </c>
      <c r="AZ503" s="63">
        <v>0</v>
      </c>
      <c r="BA503" s="63">
        <v>0</v>
      </c>
      <c r="BB503" s="63"/>
      <c r="BC503" s="63"/>
      <c r="BD503" s="70">
        <f t="shared" si="131"/>
        <v>353409.32</v>
      </c>
      <c r="BE503" s="71">
        <f t="shared" si="129"/>
        <v>272.48</v>
      </c>
      <c r="BF503" s="72">
        <f t="shared" si="140"/>
        <v>520.02</v>
      </c>
      <c r="BG503" s="65">
        <f t="shared" si="130"/>
        <v>321059.37999999995</v>
      </c>
      <c r="BH503" s="73">
        <f t="shared" si="132"/>
        <v>8.0641277450932555E-4</v>
      </c>
      <c r="BI503" s="74">
        <f t="shared" si="133"/>
        <v>8.0641277450932598E-4</v>
      </c>
    </row>
    <row r="504" spans="1:61" ht="15.75" customHeight="1" x14ac:dyDescent="0.25">
      <c r="A504" s="59">
        <v>1</v>
      </c>
      <c r="B504" s="60">
        <v>560</v>
      </c>
      <c r="C504" s="60">
        <v>6</v>
      </c>
      <c r="D504" s="77" t="s">
        <v>85</v>
      </c>
      <c r="E504" s="61" t="s">
        <v>581</v>
      </c>
      <c r="F504" s="62">
        <v>1154</v>
      </c>
      <c r="G504" s="63">
        <v>10</v>
      </c>
      <c r="H504" s="63">
        <v>131895.14000000001</v>
      </c>
      <c r="I504" s="64">
        <v>0</v>
      </c>
      <c r="J504" s="65">
        <v>145084.66</v>
      </c>
      <c r="K504" s="63">
        <v>137950.48000000001</v>
      </c>
      <c r="L504" s="64">
        <v>0</v>
      </c>
      <c r="M504" s="65">
        <v>151745.53</v>
      </c>
      <c r="N504" s="63">
        <v>101950.45</v>
      </c>
      <c r="O504" s="64">
        <v>0</v>
      </c>
      <c r="P504" s="65">
        <v>112145.49</v>
      </c>
      <c r="Q504" s="63">
        <v>94114.7</v>
      </c>
      <c r="R504" s="64">
        <v>0</v>
      </c>
      <c r="S504" s="65">
        <v>103526.17</v>
      </c>
      <c r="T504" s="63">
        <v>89701.67</v>
      </c>
      <c r="U504" s="64">
        <v>0</v>
      </c>
      <c r="V504" s="66">
        <v>98671.84</v>
      </c>
      <c r="W504" s="63">
        <v>153343.57999999999</v>
      </c>
      <c r="X504" s="64">
        <v>0</v>
      </c>
      <c r="Y504" s="66">
        <v>168677.94</v>
      </c>
      <c r="Z504" s="63">
        <v>174000.3</v>
      </c>
      <c r="AA504" s="67">
        <v>368.09</v>
      </c>
      <c r="AB504" s="64">
        <v>0</v>
      </c>
      <c r="AC504" s="66">
        <v>192090.39</v>
      </c>
      <c r="AD504" s="63">
        <v>181783.77</v>
      </c>
      <c r="AE504" s="67">
        <v>240.38</v>
      </c>
      <c r="AF504" s="64">
        <v>0</v>
      </c>
      <c r="AG504" s="66">
        <v>202106.64</v>
      </c>
      <c r="AH504" s="63">
        <v>199238.48</v>
      </c>
      <c r="AI504" s="67">
        <v>1006.72</v>
      </c>
      <c r="AJ504" s="63">
        <v>0</v>
      </c>
      <c r="AK504" s="66">
        <v>220463.86</v>
      </c>
      <c r="AL504" s="63">
        <v>231009.45</v>
      </c>
      <c r="AM504" s="67">
        <v>935.76</v>
      </c>
      <c r="AN504" s="63">
        <v>0</v>
      </c>
      <c r="AO504" s="66">
        <v>257241.92</v>
      </c>
      <c r="AP504" s="63">
        <v>298539.68</v>
      </c>
      <c r="AQ504" s="67">
        <v>799.01</v>
      </c>
      <c r="AR504" s="63">
        <v>0</v>
      </c>
      <c r="AS504" s="66">
        <f t="shared" si="128"/>
        <v>333427.413</v>
      </c>
      <c r="AT504" s="68"/>
      <c r="AU504" s="69"/>
      <c r="AV504" s="63">
        <v>5</v>
      </c>
      <c r="AW504" s="63">
        <v>11</v>
      </c>
      <c r="AX504" s="63">
        <v>11</v>
      </c>
      <c r="AY504" s="63">
        <v>19</v>
      </c>
      <c r="AZ504" s="63">
        <v>27</v>
      </c>
      <c r="BA504" s="63">
        <v>27</v>
      </c>
      <c r="BB504" s="63"/>
      <c r="BC504" s="63"/>
      <c r="BD504" s="70">
        <f t="shared" si="131"/>
        <v>241066.04</v>
      </c>
      <c r="BE504" s="71">
        <f t="shared" si="129"/>
        <v>208.9</v>
      </c>
      <c r="BF504" s="72">
        <f t="shared" si="140"/>
        <v>520.02</v>
      </c>
      <c r="BG504" s="65">
        <f t="shared" si="130"/>
        <v>359032.48</v>
      </c>
      <c r="BH504" s="73">
        <f t="shared" si="132"/>
        <v>9.0179074766718844E-4</v>
      </c>
      <c r="BI504" s="74">
        <f t="shared" si="133"/>
        <v>9.0179074766718801E-4</v>
      </c>
    </row>
    <row r="505" spans="1:61" ht="15.75" customHeight="1" x14ac:dyDescent="0.25">
      <c r="A505" s="59">
        <v>1</v>
      </c>
      <c r="B505" s="60">
        <v>561</v>
      </c>
      <c r="C505" s="60">
        <v>6</v>
      </c>
      <c r="D505" s="77" t="s">
        <v>85</v>
      </c>
      <c r="E505" s="61" t="s">
        <v>582</v>
      </c>
      <c r="F505" s="62">
        <v>1026</v>
      </c>
      <c r="G505" s="63">
        <v>10</v>
      </c>
      <c r="H505" s="63">
        <v>54824.959999999999</v>
      </c>
      <c r="I505" s="64">
        <v>0</v>
      </c>
      <c r="J505" s="65">
        <v>60307.46</v>
      </c>
      <c r="K505" s="63">
        <v>50827.25</v>
      </c>
      <c r="L505" s="64">
        <v>0</v>
      </c>
      <c r="M505" s="65">
        <v>55909.98</v>
      </c>
      <c r="N505" s="63">
        <v>34719.56</v>
      </c>
      <c r="O505" s="64">
        <v>0</v>
      </c>
      <c r="P505" s="65">
        <v>38191.519999999997</v>
      </c>
      <c r="Q505" s="63">
        <v>46416.12</v>
      </c>
      <c r="R505" s="64">
        <v>0</v>
      </c>
      <c r="S505" s="65">
        <v>51057.73</v>
      </c>
      <c r="T505" s="63">
        <v>49252.44</v>
      </c>
      <c r="U505" s="64">
        <v>0</v>
      </c>
      <c r="V505" s="66">
        <v>54177.68</v>
      </c>
      <c r="W505" s="63">
        <v>56834.67</v>
      </c>
      <c r="X505" s="64">
        <v>0</v>
      </c>
      <c r="Y505" s="66">
        <v>62518.14</v>
      </c>
      <c r="Z505" s="63">
        <v>93122.64</v>
      </c>
      <c r="AA505" s="67">
        <v>0</v>
      </c>
      <c r="AB505" s="64">
        <v>0</v>
      </c>
      <c r="AC505" s="66">
        <v>102434.9</v>
      </c>
      <c r="AD505" s="63">
        <v>94782.33</v>
      </c>
      <c r="AE505" s="67">
        <v>216.09</v>
      </c>
      <c r="AF505" s="64">
        <v>0</v>
      </c>
      <c r="AG505" s="66">
        <v>104260.56</v>
      </c>
      <c r="AH505" s="63">
        <v>96077.72</v>
      </c>
      <c r="AI505" s="67">
        <v>252.2</v>
      </c>
      <c r="AJ505" s="63">
        <v>0</v>
      </c>
      <c r="AK505" s="66">
        <v>105685.5</v>
      </c>
      <c r="AL505" s="63">
        <v>102243.77</v>
      </c>
      <c r="AM505" s="67">
        <v>0</v>
      </c>
      <c r="AN505" s="63">
        <v>0</v>
      </c>
      <c r="AO505" s="66">
        <v>112468.15</v>
      </c>
      <c r="AP505" s="63">
        <v>171109.84</v>
      </c>
      <c r="AQ505" s="67">
        <v>0</v>
      </c>
      <c r="AR505" s="63">
        <v>0</v>
      </c>
      <c r="AS505" s="66">
        <f t="shared" si="128"/>
        <v>188220.82400000002</v>
      </c>
      <c r="AT505" s="68"/>
      <c r="AU505" s="69"/>
      <c r="AV505" s="63">
        <v>0</v>
      </c>
      <c r="AW505" s="63">
        <v>0</v>
      </c>
      <c r="AX505" s="63">
        <v>0</v>
      </c>
      <c r="AY505" s="63">
        <v>0</v>
      </c>
      <c r="AZ505" s="63">
        <v>0</v>
      </c>
      <c r="BA505" s="63">
        <v>0</v>
      </c>
      <c r="BB505" s="63"/>
      <c r="BC505" s="63"/>
      <c r="BD505" s="70">
        <f t="shared" si="131"/>
        <v>122613.99</v>
      </c>
      <c r="BE505" s="71">
        <f t="shared" si="129"/>
        <v>119.51</v>
      </c>
      <c r="BF505" s="72">
        <f t="shared" si="140"/>
        <v>520.02</v>
      </c>
      <c r="BG505" s="65">
        <f t="shared" si="130"/>
        <v>410923.26</v>
      </c>
      <c r="BH505" s="73">
        <f t="shared" si="132"/>
        <v>1.0321261014302619E-3</v>
      </c>
      <c r="BI505" s="74">
        <f t="shared" si="133"/>
        <v>1.03212610143026E-3</v>
      </c>
    </row>
    <row r="506" spans="1:61" ht="15.75" customHeight="1" x14ac:dyDescent="0.25">
      <c r="A506" s="59">
        <v>1</v>
      </c>
      <c r="B506" s="60">
        <v>562</v>
      </c>
      <c r="C506" s="60">
        <v>7</v>
      </c>
      <c r="D506" s="77" t="s">
        <v>85</v>
      </c>
      <c r="E506" s="61" t="s">
        <v>583</v>
      </c>
      <c r="F506" s="62">
        <v>702</v>
      </c>
      <c r="G506" s="63">
        <v>10</v>
      </c>
      <c r="H506" s="63">
        <v>84825.87</v>
      </c>
      <c r="I506" s="64">
        <v>0</v>
      </c>
      <c r="J506" s="65">
        <v>93308.45</v>
      </c>
      <c r="K506" s="63">
        <v>90959.66</v>
      </c>
      <c r="L506" s="64">
        <v>0</v>
      </c>
      <c r="M506" s="65">
        <v>100055.62</v>
      </c>
      <c r="N506" s="63">
        <v>48661.51</v>
      </c>
      <c r="O506" s="64">
        <v>0</v>
      </c>
      <c r="P506" s="65">
        <v>53527.66</v>
      </c>
      <c r="Q506" s="63">
        <v>42413.54</v>
      </c>
      <c r="R506" s="64">
        <v>0</v>
      </c>
      <c r="S506" s="65">
        <v>46654.89</v>
      </c>
      <c r="T506" s="63">
        <v>66295.59</v>
      </c>
      <c r="U506" s="64">
        <v>0</v>
      </c>
      <c r="V506" s="66">
        <v>72925.149999999994</v>
      </c>
      <c r="W506" s="63">
        <v>75167.39</v>
      </c>
      <c r="X506" s="64">
        <v>0</v>
      </c>
      <c r="Y506" s="66">
        <v>82684.13</v>
      </c>
      <c r="Z506" s="63">
        <v>88226.03</v>
      </c>
      <c r="AA506" s="67">
        <v>637.07000000000005</v>
      </c>
      <c r="AB506" s="64">
        <v>0</v>
      </c>
      <c r="AC506" s="66">
        <v>97048.639999999999</v>
      </c>
      <c r="AD506" s="63">
        <v>74181.87</v>
      </c>
      <c r="AE506" s="67">
        <v>0</v>
      </c>
      <c r="AF506" s="64">
        <v>0</v>
      </c>
      <c r="AG506" s="66">
        <v>81600.06</v>
      </c>
      <c r="AH506" s="63">
        <v>119150.27</v>
      </c>
      <c r="AI506" s="67">
        <v>0</v>
      </c>
      <c r="AJ506" s="63">
        <v>0</v>
      </c>
      <c r="AK506" s="66">
        <v>131065.3</v>
      </c>
      <c r="AL506" s="63">
        <v>130174.44</v>
      </c>
      <c r="AM506" s="67">
        <v>0</v>
      </c>
      <c r="AN506" s="63">
        <v>0</v>
      </c>
      <c r="AO506" s="66">
        <v>143191.89000000001</v>
      </c>
      <c r="AP506" s="63">
        <v>186125.46</v>
      </c>
      <c r="AQ506" s="67">
        <v>0</v>
      </c>
      <c r="AR506" s="63">
        <v>0</v>
      </c>
      <c r="AS506" s="66">
        <f t="shared" si="128"/>
        <v>204738.00599999999</v>
      </c>
      <c r="AT506" s="68"/>
      <c r="AU506" s="69"/>
      <c r="AV506" s="63">
        <v>0</v>
      </c>
      <c r="AW506" s="63">
        <v>0</v>
      </c>
      <c r="AX506" s="63">
        <v>0</v>
      </c>
      <c r="AY506" s="63">
        <v>0</v>
      </c>
      <c r="AZ506" s="63">
        <v>0</v>
      </c>
      <c r="BA506" s="63">
        <v>0</v>
      </c>
      <c r="BB506" s="63"/>
      <c r="BC506" s="63"/>
      <c r="BD506" s="70">
        <f t="shared" si="131"/>
        <v>131528.78</v>
      </c>
      <c r="BE506" s="71">
        <f t="shared" si="129"/>
        <v>187.36</v>
      </c>
      <c r="BF506" s="72">
        <f t="shared" si="140"/>
        <v>520.02</v>
      </c>
      <c r="BG506" s="65">
        <f t="shared" si="130"/>
        <v>233527.31999999998</v>
      </c>
      <c r="BH506" s="73">
        <f t="shared" si="132"/>
        <v>5.8655633747541384E-4</v>
      </c>
      <c r="BI506" s="74">
        <f t="shared" si="133"/>
        <v>5.8655633747541395E-4</v>
      </c>
    </row>
    <row r="507" spans="1:61" ht="15.75" customHeight="1" x14ac:dyDescent="0.25">
      <c r="A507" s="59">
        <v>1</v>
      </c>
      <c r="B507" s="60">
        <v>564</v>
      </c>
      <c r="C507" s="60">
        <v>7</v>
      </c>
      <c r="D507" s="77" t="s">
        <v>85</v>
      </c>
      <c r="E507" s="61" t="s">
        <v>584</v>
      </c>
      <c r="F507" s="62">
        <v>1411</v>
      </c>
      <c r="G507" s="63">
        <v>10</v>
      </c>
      <c r="H507" s="63">
        <v>268709.25</v>
      </c>
      <c r="I507" s="64">
        <v>0</v>
      </c>
      <c r="J507" s="65">
        <v>295580.18</v>
      </c>
      <c r="K507" s="63">
        <v>253419.38</v>
      </c>
      <c r="L507" s="64">
        <v>0</v>
      </c>
      <c r="M507" s="65">
        <v>278761.32</v>
      </c>
      <c r="N507" s="63">
        <v>191853.2</v>
      </c>
      <c r="O507" s="64">
        <v>0</v>
      </c>
      <c r="P507" s="65">
        <v>211038.52</v>
      </c>
      <c r="Q507" s="63">
        <v>163473.04999999999</v>
      </c>
      <c r="R507" s="64">
        <v>0</v>
      </c>
      <c r="S507" s="65">
        <v>179820.36</v>
      </c>
      <c r="T507" s="63">
        <v>100186.9</v>
      </c>
      <c r="U507" s="64">
        <v>0</v>
      </c>
      <c r="V507" s="66">
        <v>110205.59</v>
      </c>
      <c r="W507" s="63">
        <v>141223.4</v>
      </c>
      <c r="X507" s="64">
        <v>0</v>
      </c>
      <c r="Y507" s="66">
        <v>155345.74</v>
      </c>
      <c r="Z507" s="63">
        <v>180534.65</v>
      </c>
      <c r="AA507" s="67">
        <v>0</v>
      </c>
      <c r="AB507" s="64">
        <v>0</v>
      </c>
      <c r="AC507" s="66">
        <v>198588.11</v>
      </c>
      <c r="AD507" s="63">
        <v>169279.23</v>
      </c>
      <c r="AE507" s="67">
        <v>40.9</v>
      </c>
      <c r="AF507" s="64">
        <v>0</v>
      </c>
      <c r="AG507" s="66">
        <v>186207.16</v>
      </c>
      <c r="AH507" s="63">
        <v>168582.68</v>
      </c>
      <c r="AI507" s="67">
        <v>0</v>
      </c>
      <c r="AJ507" s="63">
        <v>0</v>
      </c>
      <c r="AK507" s="66">
        <v>185440.94</v>
      </c>
      <c r="AL507" s="63">
        <v>171287.57</v>
      </c>
      <c r="AM507" s="67">
        <v>0</v>
      </c>
      <c r="AN507" s="63">
        <v>0</v>
      </c>
      <c r="AO507" s="66">
        <v>188416.32</v>
      </c>
      <c r="AP507" s="63">
        <v>272077.74</v>
      </c>
      <c r="AQ507" s="67">
        <v>30.27</v>
      </c>
      <c r="AR507" s="63">
        <v>0</v>
      </c>
      <c r="AS507" s="66">
        <f t="shared" si="128"/>
        <v>299690.19299999997</v>
      </c>
      <c r="AT507" s="68"/>
      <c r="AU507" s="69"/>
      <c r="AV507" s="63">
        <v>0</v>
      </c>
      <c r="AW507" s="63">
        <v>0</v>
      </c>
      <c r="AX507" s="63">
        <v>0</v>
      </c>
      <c r="AY507" s="63">
        <v>0</v>
      </c>
      <c r="AZ507" s="63">
        <v>2</v>
      </c>
      <c r="BA507" s="63">
        <v>2</v>
      </c>
      <c r="BB507" s="63"/>
      <c r="BC507" s="63"/>
      <c r="BD507" s="70">
        <f t="shared" si="131"/>
        <v>211668.54</v>
      </c>
      <c r="BE507" s="71">
        <f t="shared" si="129"/>
        <v>150.01</v>
      </c>
      <c r="BF507" s="72">
        <f t="shared" si="140"/>
        <v>520.02</v>
      </c>
      <c r="BG507" s="65">
        <f t="shared" si="130"/>
        <v>522084.11</v>
      </c>
      <c r="BH507" s="73">
        <f t="shared" si="132"/>
        <v>1.3113315539086008E-3</v>
      </c>
      <c r="BI507" s="74">
        <f t="shared" si="133"/>
        <v>1.3113315539086E-3</v>
      </c>
    </row>
    <row r="508" spans="1:61" ht="15.75" customHeight="1" x14ac:dyDescent="0.25">
      <c r="A508" s="59">
        <v>1</v>
      </c>
      <c r="B508" s="60">
        <v>565</v>
      </c>
      <c r="C508" s="60">
        <v>7</v>
      </c>
      <c r="D508" s="77" t="s">
        <v>85</v>
      </c>
      <c r="E508" s="61" t="s">
        <v>585</v>
      </c>
      <c r="F508" s="62">
        <v>1091</v>
      </c>
      <c r="G508" s="63">
        <v>10</v>
      </c>
      <c r="H508" s="63">
        <v>87517.64</v>
      </c>
      <c r="I508" s="64">
        <v>0</v>
      </c>
      <c r="J508" s="65">
        <v>96269.4</v>
      </c>
      <c r="K508" s="63">
        <v>98466.85</v>
      </c>
      <c r="L508" s="64">
        <v>0</v>
      </c>
      <c r="M508" s="65">
        <v>108313.54</v>
      </c>
      <c r="N508" s="63">
        <v>84566.59</v>
      </c>
      <c r="O508" s="64">
        <v>0</v>
      </c>
      <c r="P508" s="65">
        <v>93023.25</v>
      </c>
      <c r="Q508" s="63">
        <v>112123.26</v>
      </c>
      <c r="R508" s="64">
        <v>0</v>
      </c>
      <c r="S508" s="65">
        <v>123335.59</v>
      </c>
      <c r="T508" s="63">
        <v>86352.82</v>
      </c>
      <c r="U508" s="64">
        <v>0</v>
      </c>
      <c r="V508" s="66">
        <v>94988.1</v>
      </c>
      <c r="W508" s="63">
        <v>138129.01</v>
      </c>
      <c r="X508" s="64">
        <v>0</v>
      </c>
      <c r="Y508" s="66">
        <v>151941.91</v>
      </c>
      <c r="Z508" s="63">
        <v>156336.26999999999</v>
      </c>
      <c r="AA508" s="67">
        <v>318.52999999999997</v>
      </c>
      <c r="AB508" s="64">
        <v>0</v>
      </c>
      <c r="AC508" s="66">
        <v>171969.89</v>
      </c>
      <c r="AD508" s="63">
        <v>150299.73000000001</v>
      </c>
      <c r="AE508" s="67">
        <v>0</v>
      </c>
      <c r="AF508" s="64">
        <v>0</v>
      </c>
      <c r="AG508" s="66">
        <v>165329.70000000001</v>
      </c>
      <c r="AH508" s="63">
        <v>167262.48000000001</v>
      </c>
      <c r="AI508" s="67">
        <v>0</v>
      </c>
      <c r="AJ508" s="63">
        <v>0</v>
      </c>
      <c r="AK508" s="66">
        <v>183988.72</v>
      </c>
      <c r="AL508" s="63">
        <v>182283.72</v>
      </c>
      <c r="AM508" s="67">
        <v>0</v>
      </c>
      <c r="AN508" s="63">
        <v>0</v>
      </c>
      <c r="AO508" s="66">
        <v>200512.09</v>
      </c>
      <c r="AP508" s="63">
        <v>266540.43</v>
      </c>
      <c r="AQ508" s="67">
        <v>0</v>
      </c>
      <c r="AR508" s="63">
        <v>0</v>
      </c>
      <c r="AS508" s="66">
        <f t="shared" si="128"/>
        <v>293194.473</v>
      </c>
      <c r="AT508" s="68"/>
      <c r="AU508" s="69"/>
      <c r="AV508" s="63">
        <v>0</v>
      </c>
      <c r="AW508" s="63">
        <v>0</v>
      </c>
      <c r="AX508" s="63">
        <v>0</v>
      </c>
      <c r="AY508" s="63">
        <v>0</v>
      </c>
      <c r="AZ508" s="63">
        <v>0</v>
      </c>
      <c r="BA508" s="63">
        <v>0</v>
      </c>
      <c r="BB508" s="63"/>
      <c r="BC508" s="63"/>
      <c r="BD508" s="70">
        <f t="shared" si="131"/>
        <v>202998.97</v>
      </c>
      <c r="BE508" s="71">
        <f t="shared" si="129"/>
        <v>186.07</v>
      </c>
      <c r="BF508" s="72">
        <f t="shared" si="140"/>
        <v>520.02</v>
      </c>
      <c r="BG508" s="65">
        <f t="shared" si="130"/>
        <v>364339.45</v>
      </c>
      <c r="BH508" s="73">
        <f t="shared" si="132"/>
        <v>9.1512039529168009E-4</v>
      </c>
      <c r="BI508" s="74">
        <f t="shared" si="133"/>
        <v>9.1512039529167998E-4</v>
      </c>
    </row>
    <row r="509" spans="1:61" ht="15.75" customHeight="1" x14ac:dyDescent="0.25">
      <c r="A509" s="59">
        <v>1</v>
      </c>
      <c r="B509" s="60">
        <v>566</v>
      </c>
      <c r="C509" s="60">
        <v>7</v>
      </c>
      <c r="D509" s="77" t="s">
        <v>85</v>
      </c>
      <c r="E509" s="61" t="s">
        <v>586</v>
      </c>
      <c r="F509" s="62">
        <v>747</v>
      </c>
      <c r="G509" s="63">
        <v>10</v>
      </c>
      <c r="H509" s="63">
        <v>39908.47</v>
      </c>
      <c r="I509" s="64">
        <v>0</v>
      </c>
      <c r="J509" s="65">
        <v>43899.31</v>
      </c>
      <c r="K509" s="63">
        <v>24797.52</v>
      </c>
      <c r="L509" s="64">
        <v>0</v>
      </c>
      <c r="M509" s="65">
        <v>27277.279999999999</v>
      </c>
      <c r="N509" s="63">
        <v>17316.599999999999</v>
      </c>
      <c r="O509" s="64">
        <v>0</v>
      </c>
      <c r="P509" s="65">
        <v>19048.259999999998</v>
      </c>
      <c r="Q509" s="63">
        <v>20473.080000000002</v>
      </c>
      <c r="R509" s="64">
        <v>0</v>
      </c>
      <c r="S509" s="65">
        <v>22520.39</v>
      </c>
      <c r="T509" s="63">
        <v>7375.21</v>
      </c>
      <c r="U509" s="64">
        <v>0</v>
      </c>
      <c r="V509" s="66">
        <v>8112.73</v>
      </c>
      <c r="W509" s="63">
        <v>27085.93</v>
      </c>
      <c r="X509" s="64">
        <v>0</v>
      </c>
      <c r="Y509" s="66">
        <v>29794.53</v>
      </c>
      <c r="Z509" s="63">
        <v>38801.5</v>
      </c>
      <c r="AA509" s="67">
        <v>0</v>
      </c>
      <c r="AB509" s="64">
        <v>0</v>
      </c>
      <c r="AC509" s="66">
        <v>42681.65</v>
      </c>
      <c r="AD509" s="63">
        <v>42084.1</v>
      </c>
      <c r="AE509" s="67">
        <v>0</v>
      </c>
      <c r="AF509" s="64">
        <v>0</v>
      </c>
      <c r="AG509" s="66">
        <v>46292.51</v>
      </c>
      <c r="AH509" s="63">
        <v>43832.98</v>
      </c>
      <c r="AI509" s="67">
        <v>0</v>
      </c>
      <c r="AJ509" s="63">
        <v>0</v>
      </c>
      <c r="AK509" s="66">
        <v>48216.28</v>
      </c>
      <c r="AL509" s="63">
        <v>48725.21</v>
      </c>
      <c r="AM509" s="67">
        <v>0</v>
      </c>
      <c r="AN509" s="63">
        <v>0</v>
      </c>
      <c r="AO509" s="66">
        <v>53597.74</v>
      </c>
      <c r="AP509" s="63">
        <v>84131.49</v>
      </c>
      <c r="AQ509" s="67">
        <v>0</v>
      </c>
      <c r="AR509" s="63">
        <v>0</v>
      </c>
      <c r="AS509" s="66">
        <f t="shared" si="128"/>
        <v>92544.63900000001</v>
      </c>
      <c r="AT509" s="68"/>
      <c r="AU509" s="69"/>
      <c r="AV509" s="63">
        <v>0</v>
      </c>
      <c r="AW509" s="63">
        <v>0</v>
      </c>
      <c r="AX509" s="63">
        <v>0</v>
      </c>
      <c r="AY509" s="63">
        <v>0</v>
      </c>
      <c r="AZ509" s="63">
        <v>0</v>
      </c>
      <c r="BA509" s="63">
        <v>0</v>
      </c>
      <c r="BB509" s="63"/>
      <c r="BC509" s="63"/>
      <c r="BD509" s="70">
        <f t="shared" si="131"/>
        <v>56666.559999999998</v>
      </c>
      <c r="BE509" s="71">
        <f t="shared" si="129"/>
        <v>75.86</v>
      </c>
      <c r="BF509" s="72">
        <f t="shared" si="140"/>
        <v>520.02</v>
      </c>
      <c r="BG509" s="65">
        <f t="shared" si="130"/>
        <v>331787.51999999996</v>
      </c>
      <c r="BH509" s="73">
        <f t="shared" si="132"/>
        <v>8.3335890871890533E-4</v>
      </c>
      <c r="BI509" s="74">
        <f t="shared" si="133"/>
        <v>8.33358908718905E-4</v>
      </c>
    </row>
    <row r="510" spans="1:61" ht="15.75" customHeight="1" x14ac:dyDescent="0.25">
      <c r="A510" s="59">
        <v>1</v>
      </c>
      <c r="B510" s="60">
        <v>567</v>
      </c>
      <c r="C510" s="60">
        <v>12</v>
      </c>
      <c r="D510" s="77" t="s">
        <v>85</v>
      </c>
      <c r="E510" s="61" t="s">
        <v>587</v>
      </c>
      <c r="F510" s="62">
        <v>2727</v>
      </c>
      <c r="G510" s="63">
        <v>10</v>
      </c>
      <c r="H510" s="63">
        <v>428519.8</v>
      </c>
      <c r="I510" s="64">
        <v>20201.73</v>
      </c>
      <c r="J510" s="65">
        <v>449149.87</v>
      </c>
      <c r="K510" s="63">
        <v>397419.67</v>
      </c>
      <c r="L510" s="64">
        <v>18735.580000000002</v>
      </c>
      <c r="M510" s="65">
        <v>416552.5</v>
      </c>
      <c r="N510" s="63">
        <v>362638.11</v>
      </c>
      <c r="O510" s="64">
        <v>17095.68</v>
      </c>
      <c r="P510" s="65">
        <v>380096.68</v>
      </c>
      <c r="Q510" s="63">
        <v>370710.85</v>
      </c>
      <c r="R510" s="64">
        <v>17672.849999999999</v>
      </c>
      <c r="S510" s="65">
        <v>388341.8</v>
      </c>
      <c r="T510" s="63">
        <v>251939.18</v>
      </c>
      <c r="U510" s="64">
        <v>12232.18</v>
      </c>
      <c r="V510" s="66">
        <v>263677.7</v>
      </c>
      <c r="W510" s="63">
        <v>387273.58</v>
      </c>
      <c r="X510" s="64">
        <v>18441.599999999999</v>
      </c>
      <c r="Y510" s="66">
        <v>405715.18</v>
      </c>
      <c r="Z510" s="63">
        <v>489178.4</v>
      </c>
      <c r="AA510" s="67">
        <v>1325.1</v>
      </c>
      <c r="AB510" s="64">
        <v>27472.89</v>
      </c>
      <c r="AC510" s="66">
        <v>507876.06</v>
      </c>
      <c r="AD510" s="63">
        <v>465148.7</v>
      </c>
      <c r="AE510" s="67">
        <v>809.63</v>
      </c>
      <c r="AF510" s="64">
        <v>42286.3</v>
      </c>
      <c r="AG510" s="66">
        <v>465148.64</v>
      </c>
      <c r="AH510" s="63">
        <v>541687.4</v>
      </c>
      <c r="AI510" s="67">
        <v>155.55000000000001</v>
      </c>
      <c r="AJ510" s="63">
        <v>49244.46</v>
      </c>
      <c r="AK510" s="66">
        <v>541687.23</v>
      </c>
      <c r="AL510" s="63">
        <v>619571.06999999995</v>
      </c>
      <c r="AM510" s="67">
        <v>388.21</v>
      </c>
      <c r="AN510" s="63">
        <v>56324.81</v>
      </c>
      <c r="AO510" s="66">
        <v>619581.82999999996</v>
      </c>
      <c r="AP510" s="63">
        <v>906805.93</v>
      </c>
      <c r="AQ510" s="67">
        <v>-22.04</v>
      </c>
      <c r="AR510" s="63">
        <v>82437.262608000005</v>
      </c>
      <c r="AS510" s="66">
        <f t="shared" si="128"/>
        <v>908581.68213120021</v>
      </c>
      <c r="AT510" s="68"/>
      <c r="AU510" s="69"/>
      <c r="AV510" s="63">
        <v>0</v>
      </c>
      <c r="AW510" s="63">
        <v>0</v>
      </c>
      <c r="AX510" s="63">
        <v>0</v>
      </c>
      <c r="AY510" s="63">
        <v>2</v>
      </c>
      <c r="AZ510" s="63">
        <v>8</v>
      </c>
      <c r="BA510" s="63">
        <v>8</v>
      </c>
      <c r="BB510" s="63"/>
      <c r="BC510" s="63"/>
      <c r="BD510" s="70">
        <f t="shared" si="131"/>
        <v>608575.09</v>
      </c>
      <c r="BE510" s="71">
        <f t="shared" si="129"/>
        <v>223.17</v>
      </c>
      <c r="BF510" s="72">
        <f t="shared" si="140"/>
        <v>520.02</v>
      </c>
      <c r="BG510" s="65">
        <f t="shared" si="130"/>
        <v>809509.95000000007</v>
      </c>
      <c r="BH510" s="73">
        <f t="shared" si="132"/>
        <v>2.0332661352937438E-3</v>
      </c>
      <c r="BI510" s="74">
        <f t="shared" si="133"/>
        <v>2.0332661352937399E-3</v>
      </c>
    </row>
    <row r="511" spans="1:61" ht="15.75" customHeight="1" x14ac:dyDescent="0.25">
      <c r="A511" s="59">
        <v>1</v>
      </c>
      <c r="B511" s="60">
        <v>568</v>
      </c>
      <c r="C511" s="60">
        <v>12</v>
      </c>
      <c r="D511" s="77" t="s">
        <v>85</v>
      </c>
      <c r="E511" s="61" t="s">
        <v>588</v>
      </c>
      <c r="F511" s="62">
        <v>1058</v>
      </c>
      <c r="G511" s="63">
        <v>10</v>
      </c>
      <c r="H511" s="63">
        <v>58538.559999999998</v>
      </c>
      <c r="I511" s="64">
        <v>13816.18</v>
      </c>
      <c r="J511" s="65">
        <v>49194.62</v>
      </c>
      <c r="K511" s="63">
        <v>66601.960000000006</v>
      </c>
      <c r="L511" s="64">
        <v>14894.03</v>
      </c>
      <c r="M511" s="65">
        <v>56878.720000000001</v>
      </c>
      <c r="N511" s="63">
        <v>51200.88</v>
      </c>
      <c r="O511" s="64">
        <v>4608.1099999999997</v>
      </c>
      <c r="P511" s="65">
        <v>51252.04</v>
      </c>
      <c r="Q511" s="63">
        <v>84947.87</v>
      </c>
      <c r="R511" s="64">
        <v>7731.48</v>
      </c>
      <c r="S511" s="65">
        <v>84938.03</v>
      </c>
      <c r="T511" s="63">
        <v>70421.08</v>
      </c>
      <c r="U511" s="64">
        <v>6451.49</v>
      </c>
      <c r="V511" s="66">
        <v>70366.55</v>
      </c>
      <c r="W511" s="63">
        <v>120836.83</v>
      </c>
      <c r="X511" s="64">
        <v>10985.22</v>
      </c>
      <c r="Y511" s="66">
        <v>120836.77</v>
      </c>
      <c r="Z511" s="63">
        <v>142944.56</v>
      </c>
      <c r="AA511" s="67">
        <v>87.6</v>
      </c>
      <c r="AB511" s="64">
        <v>12995.02</v>
      </c>
      <c r="AC511" s="66">
        <v>142944.49</v>
      </c>
      <c r="AD511" s="63">
        <v>128027.34</v>
      </c>
      <c r="AE511" s="67">
        <v>0</v>
      </c>
      <c r="AF511" s="64">
        <v>11647.38</v>
      </c>
      <c r="AG511" s="66">
        <v>128017.96</v>
      </c>
      <c r="AH511" s="63">
        <v>154514.92000000001</v>
      </c>
      <c r="AI511" s="67">
        <v>0</v>
      </c>
      <c r="AJ511" s="63">
        <v>14042.28</v>
      </c>
      <c r="AK511" s="66">
        <v>154519.9</v>
      </c>
      <c r="AL511" s="63">
        <v>205859.61</v>
      </c>
      <c r="AM511" s="67">
        <v>0</v>
      </c>
      <c r="AN511" s="63">
        <v>18714.580000000002</v>
      </c>
      <c r="AO511" s="66">
        <v>205859.54</v>
      </c>
      <c r="AP511" s="63">
        <v>283884.09999999998</v>
      </c>
      <c r="AQ511" s="67">
        <v>0</v>
      </c>
      <c r="AR511" s="63">
        <v>25807.837347000001</v>
      </c>
      <c r="AS511" s="66">
        <f t="shared" si="128"/>
        <v>283883.88891829998</v>
      </c>
      <c r="AT511" s="68"/>
      <c r="AU511" s="69"/>
      <c r="AV511" s="63">
        <v>0</v>
      </c>
      <c r="AW511" s="63">
        <v>0</v>
      </c>
      <c r="AX511" s="63">
        <v>0</v>
      </c>
      <c r="AY511" s="63">
        <v>0</v>
      </c>
      <c r="AZ511" s="63">
        <v>0</v>
      </c>
      <c r="BA511" s="63">
        <v>0</v>
      </c>
      <c r="BB511" s="63"/>
      <c r="BC511" s="63"/>
      <c r="BD511" s="70">
        <f t="shared" si="131"/>
        <v>183045.16</v>
      </c>
      <c r="BE511" s="71">
        <f t="shared" si="129"/>
        <v>173.01</v>
      </c>
      <c r="BF511" s="72">
        <f t="shared" si="140"/>
        <v>520.02</v>
      </c>
      <c r="BG511" s="65">
        <f t="shared" si="130"/>
        <v>367136.58</v>
      </c>
      <c r="BH511" s="73">
        <f t="shared" si="132"/>
        <v>9.2214601579827696E-4</v>
      </c>
      <c r="BI511" s="74">
        <f t="shared" si="133"/>
        <v>9.2214601579827696E-4</v>
      </c>
    </row>
    <row r="512" spans="1:61" ht="15.75" customHeight="1" x14ac:dyDescent="0.25">
      <c r="A512" s="59">
        <v>1</v>
      </c>
      <c r="B512" s="60">
        <v>569</v>
      </c>
      <c r="C512" s="60">
        <v>12</v>
      </c>
      <c r="D512" s="77" t="s">
        <v>85</v>
      </c>
      <c r="E512" s="61" t="s">
        <v>589</v>
      </c>
      <c r="F512" s="62">
        <v>2168</v>
      </c>
      <c r="G512" s="63">
        <v>10</v>
      </c>
      <c r="H512" s="63">
        <v>226059.93</v>
      </c>
      <c r="I512" s="64">
        <v>0</v>
      </c>
      <c r="J512" s="65">
        <v>248665.92</v>
      </c>
      <c r="K512" s="63">
        <v>217377.48</v>
      </c>
      <c r="L512" s="64">
        <v>0</v>
      </c>
      <c r="M512" s="65">
        <v>239115.23</v>
      </c>
      <c r="N512" s="63">
        <v>230690.16</v>
      </c>
      <c r="O512" s="64">
        <v>0</v>
      </c>
      <c r="P512" s="65">
        <v>253759.18</v>
      </c>
      <c r="Q512" s="63">
        <v>219638.82</v>
      </c>
      <c r="R512" s="64">
        <v>0</v>
      </c>
      <c r="S512" s="65">
        <v>241602.7</v>
      </c>
      <c r="T512" s="63">
        <v>170141.12</v>
      </c>
      <c r="U512" s="64">
        <v>0</v>
      </c>
      <c r="V512" s="66">
        <v>187155.23</v>
      </c>
      <c r="W512" s="63">
        <v>252807.31</v>
      </c>
      <c r="X512" s="64">
        <v>0</v>
      </c>
      <c r="Y512" s="66">
        <v>278088.03999999998</v>
      </c>
      <c r="Z512" s="63">
        <v>375480.54</v>
      </c>
      <c r="AA512" s="67">
        <v>903.88</v>
      </c>
      <c r="AB512" s="64">
        <v>0</v>
      </c>
      <c r="AC512" s="66">
        <v>413028.59</v>
      </c>
      <c r="AD512" s="63">
        <v>400667.97</v>
      </c>
      <c r="AE512" s="67">
        <v>0</v>
      </c>
      <c r="AF512" s="64">
        <v>0</v>
      </c>
      <c r="AG512" s="66">
        <v>440734.77</v>
      </c>
      <c r="AH512" s="63">
        <v>469046.66</v>
      </c>
      <c r="AI512" s="67">
        <v>0</v>
      </c>
      <c r="AJ512" s="63">
        <v>0</v>
      </c>
      <c r="AK512" s="66">
        <v>515951.33</v>
      </c>
      <c r="AL512" s="63">
        <v>531021.17000000004</v>
      </c>
      <c r="AM512" s="67">
        <v>31.05</v>
      </c>
      <c r="AN512" s="63">
        <v>0</v>
      </c>
      <c r="AO512" s="66">
        <v>584123.29</v>
      </c>
      <c r="AP512" s="63">
        <v>874538.29</v>
      </c>
      <c r="AQ512" s="67">
        <v>0</v>
      </c>
      <c r="AR512" s="63">
        <v>0</v>
      </c>
      <c r="AS512" s="66">
        <f t="shared" si="128"/>
        <v>961992.11900000006</v>
      </c>
      <c r="AT512" s="68"/>
      <c r="AU512" s="69"/>
      <c r="AV512" s="63">
        <v>0</v>
      </c>
      <c r="AW512" s="63">
        <v>0</v>
      </c>
      <c r="AX512" s="63">
        <v>0</v>
      </c>
      <c r="AY512" s="63">
        <v>0</v>
      </c>
      <c r="AZ512" s="63">
        <v>0</v>
      </c>
      <c r="BA512" s="63">
        <v>0</v>
      </c>
      <c r="BB512" s="63"/>
      <c r="BC512" s="63"/>
      <c r="BD512" s="70">
        <f t="shared" si="131"/>
        <v>583166.02</v>
      </c>
      <c r="BE512" s="71">
        <f t="shared" si="129"/>
        <v>268.99</v>
      </c>
      <c r="BF512" s="72">
        <f t="shared" si="140"/>
        <v>520.02</v>
      </c>
      <c r="BG512" s="65">
        <f t="shared" si="130"/>
        <v>544233.03999999992</v>
      </c>
      <c r="BH512" s="73">
        <f t="shared" si="132"/>
        <v>1.366963568440345E-3</v>
      </c>
      <c r="BI512" s="74">
        <f t="shared" si="133"/>
        <v>1.36696356844035E-3</v>
      </c>
    </row>
    <row r="513" spans="1:61" ht="15.75" customHeight="1" x14ac:dyDescent="0.25">
      <c r="A513" s="59">
        <v>1</v>
      </c>
      <c r="B513" s="60">
        <v>570</v>
      </c>
      <c r="C513" s="60">
        <v>12</v>
      </c>
      <c r="D513" s="77" t="s">
        <v>85</v>
      </c>
      <c r="E513" s="61" t="s">
        <v>590</v>
      </c>
      <c r="F513" s="62">
        <v>2028</v>
      </c>
      <c r="G513" s="63">
        <v>10</v>
      </c>
      <c r="H513" s="63">
        <v>137098.97</v>
      </c>
      <c r="I513" s="64">
        <v>0</v>
      </c>
      <c r="J513" s="65">
        <v>150808.87</v>
      </c>
      <c r="K513" s="63">
        <v>154599.89000000001</v>
      </c>
      <c r="L513" s="64">
        <v>0</v>
      </c>
      <c r="M513" s="65">
        <v>170059.88</v>
      </c>
      <c r="N513" s="63">
        <v>126225.23</v>
      </c>
      <c r="O513" s="64">
        <v>0</v>
      </c>
      <c r="P513" s="65">
        <v>138847.75</v>
      </c>
      <c r="Q513" s="63">
        <v>174550.66</v>
      </c>
      <c r="R513" s="64">
        <v>0</v>
      </c>
      <c r="S513" s="65">
        <v>192005.73</v>
      </c>
      <c r="T513" s="63">
        <v>102480.83</v>
      </c>
      <c r="U513" s="64">
        <v>0</v>
      </c>
      <c r="V513" s="66">
        <v>112728.91</v>
      </c>
      <c r="W513" s="63">
        <v>179661.57</v>
      </c>
      <c r="X513" s="64">
        <v>0</v>
      </c>
      <c r="Y513" s="66">
        <v>197627.72</v>
      </c>
      <c r="Z513" s="63">
        <v>207036.96</v>
      </c>
      <c r="AA513" s="67">
        <v>789.04</v>
      </c>
      <c r="AB513" s="64">
        <v>0</v>
      </c>
      <c r="AC513" s="66">
        <v>227740.66</v>
      </c>
      <c r="AD513" s="63">
        <v>231524.53</v>
      </c>
      <c r="AE513" s="67">
        <v>53.09</v>
      </c>
      <c r="AF513" s="64">
        <v>0</v>
      </c>
      <c r="AG513" s="66">
        <v>254676.99</v>
      </c>
      <c r="AH513" s="63">
        <v>224618.04</v>
      </c>
      <c r="AI513" s="67">
        <v>0</v>
      </c>
      <c r="AJ513" s="63">
        <v>0</v>
      </c>
      <c r="AK513" s="66">
        <v>247079.85</v>
      </c>
      <c r="AL513" s="63">
        <v>231289.42</v>
      </c>
      <c r="AM513" s="67">
        <v>99.54</v>
      </c>
      <c r="AN513" s="63">
        <v>0</v>
      </c>
      <c r="AO513" s="66">
        <v>254746.85</v>
      </c>
      <c r="AP513" s="63">
        <v>359914.11</v>
      </c>
      <c r="AQ513" s="67">
        <v>199.08</v>
      </c>
      <c r="AR513" s="63">
        <v>0</v>
      </c>
      <c r="AS513" s="66">
        <f t="shared" si="128"/>
        <v>397000.46099999995</v>
      </c>
      <c r="AT513" s="68"/>
      <c r="AU513" s="69"/>
      <c r="AV513" s="63">
        <v>0</v>
      </c>
      <c r="AW513" s="63">
        <v>0</v>
      </c>
      <c r="AX513" s="63">
        <v>0</v>
      </c>
      <c r="AY513" s="63">
        <v>2</v>
      </c>
      <c r="AZ513" s="63">
        <v>6</v>
      </c>
      <c r="BA513" s="63">
        <v>6</v>
      </c>
      <c r="BB513" s="63"/>
      <c r="BC513" s="63"/>
      <c r="BD513" s="70">
        <f t="shared" si="131"/>
        <v>276248.96000000002</v>
      </c>
      <c r="BE513" s="71">
        <f t="shared" si="129"/>
        <v>136.22</v>
      </c>
      <c r="BF513" s="72">
        <f t="shared" si="140"/>
        <v>520.02</v>
      </c>
      <c r="BG513" s="65">
        <f t="shared" si="130"/>
        <v>778346.39999999991</v>
      </c>
      <c r="BH513" s="73">
        <f t="shared" si="132"/>
        <v>1.9549918770582105E-3</v>
      </c>
      <c r="BI513" s="74">
        <f t="shared" si="133"/>
        <v>1.95499187705821E-3</v>
      </c>
    </row>
    <row r="514" spans="1:61" ht="15.75" customHeight="1" x14ac:dyDescent="0.25">
      <c r="A514" s="59">
        <v>1</v>
      </c>
      <c r="B514" s="60">
        <v>571</v>
      </c>
      <c r="C514" s="60">
        <v>13</v>
      </c>
      <c r="D514" s="77" t="s">
        <v>85</v>
      </c>
      <c r="E514" s="61" t="s">
        <v>591</v>
      </c>
      <c r="F514" s="62">
        <v>1258</v>
      </c>
      <c r="G514" s="63">
        <v>10</v>
      </c>
      <c r="H514" s="63">
        <v>128474.39</v>
      </c>
      <c r="I514" s="64">
        <v>0</v>
      </c>
      <c r="J514" s="65">
        <v>141321.82</v>
      </c>
      <c r="K514" s="63">
        <v>141485.38</v>
      </c>
      <c r="L514" s="64">
        <v>0</v>
      </c>
      <c r="M514" s="65">
        <v>155633.91</v>
      </c>
      <c r="N514" s="63">
        <v>131152.37</v>
      </c>
      <c r="O514" s="64">
        <v>0</v>
      </c>
      <c r="P514" s="65">
        <v>144267.60999999999</v>
      </c>
      <c r="Q514" s="63">
        <v>147165.75</v>
      </c>
      <c r="R514" s="64">
        <v>0</v>
      </c>
      <c r="S514" s="65">
        <v>161882.32</v>
      </c>
      <c r="T514" s="63">
        <v>123041.34</v>
      </c>
      <c r="U514" s="64">
        <v>0</v>
      </c>
      <c r="V514" s="66">
        <v>135345.47</v>
      </c>
      <c r="W514" s="63">
        <v>155549.16</v>
      </c>
      <c r="X514" s="64">
        <v>0</v>
      </c>
      <c r="Y514" s="66">
        <v>171104.07</v>
      </c>
      <c r="Z514" s="63">
        <v>194435.98</v>
      </c>
      <c r="AA514" s="67">
        <v>3692.79</v>
      </c>
      <c r="AB514" s="64">
        <v>0</v>
      </c>
      <c r="AC514" s="66">
        <v>248798.2</v>
      </c>
      <c r="AD514" s="63">
        <v>181236.4</v>
      </c>
      <c r="AE514" s="67">
        <v>3165.67</v>
      </c>
      <c r="AF514" s="64">
        <v>0</v>
      </c>
      <c r="AG514" s="66">
        <v>236172.45</v>
      </c>
      <c r="AH514" s="63">
        <v>177707.41</v>
      </c>
      <c r="AI514" s="67">
        <v>3717.87</v>
      </c>
      <c r="AJ514" s="63">
        <v>0</v>
      </c>
      <c r="AK514" s="66">
        <v>240661.83</v>
      </c>
      <c r="AL514" s="63">
        <v>211786.95</v>
      </c>
      <c r="AM514" s="67">
        <v>5182.04</v>
      </c>
      <c r="AN514" s="63">
        <v>0</v>
      </c>
      <c r="AO514" s="66">
        <v>280699.59999999998</v>
      </c>
      <c r="AP514" s="63">
        <v>308732.82</v>
      </c>
      <c r="AQ514" s="67">
        <v>6670.13</v>
      </c>
      <c r="AR514" s="63">
        <v>0</v>
      </c>
      <c r="AS514" s="66">
        <f t="shared" si="128"/>
        <v>381760.24700000003</v>
      </c>
      <c r="AT514" s="68"/>
      <c r="AU514" s="69"/>
      <c r="AV514" s="63">
        <v>178</v>
      </c>
      <c r="AW514" s="63">
        <v>184</v>
      </c>
      <c r="AX514" s="63">
        <v>225</v>
      </c>
      <c r="AY514" s="63">
        <v>244</v>
      </c>
      <c r="AZ514" s="63">
        <v>226</v>
      </c>
      <c r="BA514" s="63">
        <v>226</v>
      </c>
      <c r="BB514" s="63"/>
      <c r="BC514" s="63"/>
      <c r="BD514" s="70">
        <f t="shared" si="131"/>
        <v>277618.46999999997</v>
      </c>
      <c r="BE514" s="71">
        <f t="shared" si="129"/>
        <v>220.68</v>
      </c>
      <c r="BF514" s="72">
        <f t="shared" si="140"/>
        <v>520.02</v>
      </c>
      <c r="BG514" s="65">
        <f t="shared" si="130"/>
        <v>376569.72</v>
      </c>
      <c r="BH514" s="73">
        <f t="shared" si="132"/>
        <v>9.4583946652298362E-4</v>
      </c>
      <c r="BI514" s="74">
        <f t="shared" si="133"/>
        <v>9.4583946652298395E-4</v>
      </c>
    </row>
    <row r="515" spans="1:61" ht="15.75" customHeight="1" x14ac:dyDescent="0.25">
      <c r="A515" s="59">
        <v>1</v>
      </c>
      <c r="B515" s="60">
        <v>572</v>
      </c>
      <c r="C515" s="60">
        <v>13</v>
      </c>
      <c r="D515" s="77" t="s">
        <v>85</v>
      </c>
      <c r="E515" s="61" t="s">
        <v>592</v>
      </c>
      <c r="F515" s="62">
        <v>628</v>
      </c>
      <c r="G515" s="63">
        <v>10</v>
      </c>
      <c r="H515" s="63">
        <v>163854.94</v>
      </c>
      <c r="I515" s="64">
        <v>0</v>
      </c>
      <c r="J515" s="65">
        <v>180240.43</v>
      </c>
      <c r="K515" s="63">
        <v>203537.11</v>
      </c>
      <c r="L515" s="64">
        <v>0</v>
      </c>
      <c r="M515" s="65">
        <v>223890.82</v>
      </c>
      <c r="N515" s="63">
        <v>196612.96</v>
      </c>
      <c r="O515" s="64">
        <v>0</v>
      </c>
      <c r="P515" s="65">
        <v>216274.25</v>
      </c>
      <c r="Q515" s="63">
        <v>195079.08</v>
      </c>
      <c r="R515" s="64">
        <v>0</v>
      </c>
      <c r="S515" s="65">
        <v>214586.99</v>
      </c>
      <c r="T515" s="63">
        <v>151997.85</v>
      </c>
      <c r="U515" s="64">
        <v>0</v>
      </c>
      <c r="V515" s="66">
        <v>167197.64000000001</v>
      </c>
      <c r="W515" s="63">
        <v>214678.37</v>
      </c>
      <c r="X515" s="64">
        <v>0</v>
      </c>
      <c r="Y515" s="66">
        <v>236146.21</v>
      </c>
      <c r="Z515" s="63">
        <v>279867.15999999997</v>
      </c>
      <c r="AA515" s="67">
        <v>20077.79</v>
      </c>
      <c r="AB515" s="64">
        <v>0</v>
      </c>
      <c r="AC515" s="66">
        <v>402272.38</v>
      </c>
      <c r="AD515" s="63">
        <v>259789.56</v>
      </c>
      <c r="AE515" s="67">
        <v>13680.68</v>
      </c>
      <c r="AF515" s="64">
        <v>0</v>
      </c>
      <c r="AG515" s="66">
        <v>389632.77</v>
      </c>
      <c r="AH515" s="63">
        <v>252523.62</v>
      </c>
      <c r="AI515" s="67">
        <v>22745.9</v>
      </c>
      <c r="AJ515" s="63">
        <v>0</v>
      </c>
      <c r="AK515" s="66">
        <v>375172.37</v>
      </c>
      <c r="AL515" s="63">
        <v>275815.5</v>
      </c>
      <c r="AM515" s="67">
        <v>25100.78</v>
      </c>
      <c r="AN515" s="63">
        <v>0</v>
      </c>
      <c r="AO515" s="66">
        <v>401706.95</v>
      </c>
      <c r="AP515" s="63">
        <v>402594.23</v>
      </c>
      <c r="AQ515" s="67">
        <v>23926.87</v>
      </c>
      <c r="AR515" s="63">
        <v>0</v>
      </c>
      <c r="AS515" s="66">
        <f t="shared" si="128"/>
        <v>533035.71200000006</v>
      </c>
      <c r="AT515" s="68"/>
      <c r="AU515" s="69"/>
      <c r="AV515" s="63">
        <v>532</v>
      </c>
      <c r="AW515" s="63">
        <v>543</v>
      </c>
      <c r="AX515" s="63">
        <v>559</v>
      </c>
      <c r="AY515" s="63">
        <v>575</v>
      </c>
      <c r="AZ515" s="63">
        <v>532</v>
      </c>
      <c r="BA515" s="63">
        <v>540</v>
      </c>
      <c r="BB515" s="63"/>
      <c r="BC515" s="63"/>
      <c r="BD515" s="70">
        <f t="shared" si="131"/>
        <v>420364.04</v>
      </c>
      <c r="BE515" s="71">
        <f t="shared" si="129"/>
        <v>669.37</v>
      </c>
      <c r="BF515" s="72">
        <f t="shared" si="140"/>
        <v>520.02</v>
      </c>
      <c r="BG515" s="65">
        <f t="shared" si="130"/>
        <v>0</v>
      </c>
      <c r="BH515" s="73">
        <f t="shared" si="132"/>
        <v>0</v>
      </c>
      <c r="BI515" s="74">
        <f t="shared" si="133"/>
        <v>0</v>
      </c>
    </row>
    <row r="516" spans="1:61" ht="15.75" customHeight="1" x14ac:dyDescent="0.25">
      <c r="A516" s="59">
        <v>1</v>
      </c>
      <c r="B516" s="60">
        <v>573</v>
      </c>
      <c r="C516" s="60">
        <v>13</v>
      </c>
      <c r="D516" s="77" t="s">
        <v>85</v>
      </c>
      <c r="E516" s="61" t="s">
        <v>593</v>
      </c>
      <c r="F516" s="62">
        <v>669</v>
      </c>
      <c r="G516" s="63">
        <v>10</v>
      </c>
      <c r="H516" s="63">
        <v>100661.58</v>
      </c>
      <c r="I516" s="64">
        <v>0</v>
      </c>
      <c r="J516" s="65">
        <v>110727.74</v>
      </c>
      <c r="K516" s="63">
        <v>148652.21</v>
      </c>
      <c r="L516" s="64">
        <v>0</v>
      </c>
      <c r="M516" s="65">
        <v>163517.43</v>
      </c>
      <c r="N516" s="63">
        <v>106125.81</v>
      </c>
      <c r="O516" s="64">
        <v>0</v>
      </c>
      <c r="P516" s="65">
        <v>116738.39</v>
      </c>
      <c r="Q516" s="63">
        <v>131629.82999999999</v>
      </c>
      <c r="R516" s="64">
        <v>0</v>
      </c>
      <c r="S516" s="65">
        <v>144792.81</v>
      </c>
      <c r="T516" s="63">
        <v>202175.62</v>
      </c>
      <c r="U516" s="64">
        <v>0</v>
      </c>
      <c r="V516" s="66">
        <v>222393.18</v>
      </c>
      <c r="W516" s="63">
        <v>292157.87</v>
      </c>
      <c r="X516" s="64">
        <v>0</v>
      </c>
      <c r="Y516" s="66">
        <v>321373.65999999997</v>
      </c>
      <c r="Z516" s="63">
        <v>264765.15999999997</v>
      </c>
      <c r="AA516" s="67">
        <v>25414.29</v>
      </c>
      <c r="AB516" s="64">
        <v>0</v>
      </c>
      <c r="AC516" s="66">
        <v>599220.66</v>
      </c>
      <c r="AD516" s="63">
        <v>222151.3</v>
      </c>
      <c r="AE516" s="67">
        <v>37573.49</v>
      </c>
      <c r="AF516" s="64">
        <v>0</v>
      </c>
      <c r="AG516" s="66">
        <v>542474.17000000004</v>
      </c>
      <c r="AH516" s="63">
        <v>264033.01</v>
      </c>
      <c r="AI516" s="67">
        <v>48920.37</v>
      </c>
      <c r="AJ516" s="63">
        <v>0</v>
      </c>
      <c r="AK516" s="66">
        <v>590297.01</v>
      </c>
      <c r="AL516" s="63">
        <v>231259.28</v>
      </c>
      <c r="AM516" s="67">
        <v>54535.72</v>
      </c>
      <c r="AN516" s="63">
        <v>0</v>
      </c>
      <c r="AO516" s="66">
        <v>523979.82</v>
      </c>
      <c r="AP516" s="63">
        <v>306563.77</v>
      </c>
      <c r="AQ516" s="67">
        <v>53827.54</v>
      </c>
      <c r="AR516" s="63">
        <v>0</v>
      </c>
      <c r="AS516" s="66">
        <f t="shared" si="128"/>
        <v>619850.12100000004</v>
      </c>
      <c r="AT516" s="68"/>
      <c r="AU516" s="69"/>
      <c r="AV516" s="63">
        <v>1534</v>
      </c>
      <c r="AW516" s="63">
        <v>1550</v>
      </c>
      <c r="AX516" s="63">
        <v>1615</v>
      </c>
      <c r="AY516" s="63">
        <v>1505</v>
      </c>
      <c r="AZ516" s="63">
        <v>1561</v>
      </c>
      <c r="BA516" s="63">
        <v>1561</v>
      </c>
      <c r="BB516" s="63"/>
      <c r="BC516" s="63"/>
      <c r="BD516" s="70">
        <f t="shared" si="131"/>
        <v>575164.36</v>
      </c>
      <c r="BE516" s="71">
        <f t="shared" si="129"/>
        <v>859.74</v>
      </c>
      <c r="BF516" s="72">
        <f t="shared" si="140"/>
        <v>520.02</v>
      </c>
      <c r="BG516" s="65">
        <f t="shared" si="130"/>
        <v>0</v>
      </c>
      <c r="BH516" s="73">
        <f t="shared" si="132"/>
        <v>0</v>
      </c>
      <c r="BI516" s="74">
        <f t="shared" si="133"/>
        <v>0</v>
      </c>
    </row>
    <row r="517" spans="1:61" ht="15.75" customHeight="1" x14ac:dyDescent="0.25">
      <c r="A517" s="59">
        <v>1</v>
      </c>
      <c r="B517" s="60">
        <v>574</v>
      </c>
      <c r="C517" s="60">
        <v>13</v>
      </c>
      <c r="D517" s="77" t="s">
        <v>85</v>
      </c>
      <c r="E517" s="61" t="s">
        <v>594</v>
      </c>
      <c r="F517" s="62">
        <v>2128</v>
      </c>
      <c r="G517" s="63">
        <v>10</v>
      </c>
      <c r="H517" s="63">
        <v>432419.97</v>
      </c>
      <c r="I517" s="64">
        <v>0</v>
      </c>
      <c r="J517" s="65">
        <v>475661.96</v>
      </c>
      <c r="K517" s="63">
        <v>465203.58</v>
      </c>
      <c r="L517" s="64">
        <v>0</v>
      </c>
      <c r="M517" s="65">
        <v>511723.94</v>
      </c>
      <c r="N517" s="63">
        <v>443041.9</v>
      </c>
      <c r="O517" s="64">
        <v>0</v>
      </c>
      <c r="P517" s="65">
        <v>487346.1</v>
      </c>
      <c r="Q517" s="63">
        <v>430952.72</v>
      </c>
      <c r="R517" s="64">
        <v>0</v>
      </c>
      <c r="S517" s="65">
        <v>474047.99</v>
      </c>
      <c r="T517" s="63">
        <v>395032.44</v>
      </c>
      <c r="U517" s="64">
        <v>0</v>
      </c>
      <c r="V517" s="66">
        <v>434535.69</v>
      </c>
      <c r="W517" s="63">
        <v>460763.74</v>
      </c>
      <c r="X517" s="64">
        <v>0</v>
      </c>
      <c r="Y517" s="66">
        <v>506840.11</v>
      </c>
      <c r="Z517" s="63">
        <v>492230.69</v>
      </c>
      <c r="AA517" s="67">
        <v>67926.259999999995</v>
      </c>
      <c r="AB517" s="64">
        <v>0</v>
      </c>
      <c r="AC517" s="66">
        <v>1201455.1599999999</v>
      </c>
      <c r="AD517" s="63">
        <v>476670.56</v>
      </c>
      <c r="AE517" s="67">
        <v>80936.28</v>
      </c>
      <c r="AF517" s="64">
        <v>0</v>
      </c>
      <c r="AG517" s="66">
        <v>1180320.6399999999</v>
      </c>
      <c r="AH517" s="63">
        <v>535473.30000000005</v>
      </c>
      <c r="AI517" s="67">
        <v>115414.04</v>
      </c>
      <c r="AJ517" s="63">
        <v>0</v>
      </c>
      <c r="AK517" s="66">
        <v>1292923.24</v>
      </c>
      <c r="AL517" s="63">
        <v>738267.92</v>
      </c>
      <c r="AM517" s="67">
        <v>129716.99</v>
      </c>
      <c r="AN517" s="63">
        <v>0</v>
      </c>
      <c r="AO517" s="66">
        <v>1498293.13</v>
      </c>
      <c r="AP517" s="63">
        <v>1003238.92</v>
      </c>
      <c r="AQ517" s="67">
        <v>167270.57999999999</v>
      </c>
      <c r="AR517" s="63">
        <v>0</v>
      </c>
      <c r="AS517" s="66">
        <f t="shared" si="128"/>
        <v>1811503.2980000004</v>
      </c>
      <c r="AT517" s="68"/>
      <c r="AU517" s="69"/>
      <c r="AV517" s="63">
        <v>3355</v>
      </c>
      <c r="AW517" s="63">
        <v>3402</v>
      </c>
      <c r="AX517" s="63">
        <v>3794</v>
      </c>
      <c r="AY517" s="63">
        <v>3785</v>
      </c>
      <c r="AZ517" s="63">
        <v>4073</v>
      </c>
      <c r="BA517" s="63">
        <v>4038</v>
      </c>
      <c r="BB517" s="63"/>
      <c r="BC517" s="63"/>
      <c r="BD517" s="70">
        <f t="shared" si="131"/>
        <v>1396899.09</v>
      </c>
      <c r="BE517" s="71">
        <f t="shared" si="129"/>
        <v>656.44</v>
      </c>
      <c r="BF517" s="72">
        <f t="shared" si="140"/>
        <v>520.02</v>
      </c>
      <c r="BG517" s="65">
        <f t="shared" si="130"/>
        <v>0</v>
      </c>
      <c r="BH517" s="73">
        <f t="shared" si="132"/>
        <v>0</v>
      </c>
      <c r="BI517" s="74">
        <f t="shared" si="133"/>
        <v>0</v>
      </c>
    </row>
    <row r="518" spans="1:61" ht="15.75" customHeight="1" x14ac:dyDescent="0.25">
      <c r="A518" s="59">
        <v>1</v>
      </c>
      <c r="B518" s="60">
        <v>575</v>
      </c>
      <c r="C518" s="60">
        <v>13</v>
      </c>
      <c r="D518" s="77" t="s">
        <v>85</v>
      </c>
      <c r="E518" s="61" t="s">
        <v>595</v>
      </c>
      <c r="F518" s="62">
        <v>748</v>
      </c>
      <c r="G518" s="63">
        <v>10</v>
      </c>
      <c r="H518" s="63">
        <v>110493.07</v>
      </c>
      <c r="I518" s="64">
        <v>0</v>
      </c>
      <c r="J518" s="65">
        <v>121542.38</v>
      </c>
      <c r="K518" s="63">
        <v>151062.97</v>
      </c>
      <c r="L518" s="64">
        <v>0</v>
      </c>
      <c r="M518" s="65">
        <v>166169.26</v>
      </c>
      <c r="N518" s="63">
        <v>123627.31</v>
      </c>
      <c r="O518" s="64">
        <v>0</v>
      </c>
      <c r="P518" s="65">
        <v>135990.04</v>
      </c>
      <c r="Q518" s="63">
        <v>128571.65</v>
      </c>
      <c r="R518" s="64">
        <v>0</v>
      </c>
      <c r="S518" s="65">
        <v>141428.81</v>
      </c>
      <c r="T518" s="63">
        <v>97075.24</v>
      </c>
      <c r="U518" s="64">
        <v>0</v>
      </c>
      <c r="V518" s="66">
        <v>106782.76</v>
      </c>
      <c r="W518" s="63">
        <v>160333.91</v>
      </c>
      <c r="X518" s="64">
        <v>0</v>
      </c>
      <c r="Y518" s="66">
        <v>176367.3</v>
      </c>
      <c r="Z518" s="63">
        <v>148124.47</v>
      </c>
      <c r="AA518" s="67">
        <v>23415.51</v>
      </c>
      <c r="AB518" s="64">
        <v>0</v>
      </c>
      <c r="AC518" s="66">
        <v>323104.61</v>
      </c>
      <c r="AD518" s="63">
        <v>151308.07</v>
      </c>
      <c r="AE518" s="67">
        <v>28828.41</v>
      </c>
      <c r="AF518" s="64">
        <v>0</v>
      </c>
      <c r="AG518" s="66">
        <v>323499.28000000003</v>
      </c>
      <c r="AH518" s="63">
        <v>131617.39000000001</v>
      </c>
      <c r="AI518" s="67">
        <v>27333.01</v>
      </c>
      <c r="AJ518" s="63">
        <v>0</v>
      </c>
      <c r="AK518" s="66">
        <v>315967.05</v>
      </c>
      <c r="AL518" s="63">
        <v>178254.11</v>
      </c>
      <c r="AM518" s="67">
        <v>34036.410000000003</v>
      </c>
      <c r="AN518" s="63">
        <v>0</v>
      </c>
      <c r="AO518" s="66">
        <v>364711.53</v>
      </c>
      <c r="AP518" s="63">
        <v>239349.31</v>
      </c>
      <c r="AQ518" s="67">
        <v>29575.65</v>
      </c>
      <c r="AR518" s="63">
        <v>0</v>
      </c>
      <c r="AS518" s="66">
        <f t="shared" si="128"/>
        <v>447987.12200000003</v>
      </c>
      <c r="AT518" s="68"/>
      <c r="AU518" s="69"/>
      <c r="AV518" s="63">
        <v>849</v>
      </c>
      <c r="AW518" s="63">
        <v>862</v>
      </c>
      <c r="AX518" s="63">
        <v>919</v>
      </c>
      <c r="AY518" s="63">
        <v>941</v>
      </c>
      <c r="AZ518" s="63">
        <v>992</v>
      </c>
      <c r="BA518" s="63">
        <v>992</v>
      </c>
      <c r="BB518" s="63"/>
      <c r="BC518" s="63"/>
      <c r="BD518" s="70">
        <f t="shared" si="131"/>
        <v>355053.92</v>
      </c>
      <c r="BE518" s="71">
        <f t="shared" si="129"/>
        <v>474.67</v>
      </c>
      <c r="BF518" s="72">
        <f t="shared" si="140"/>
        <v>520.02</v>
      </c>
      <c r="BG518" s="65">
        <f t="shared" si="130"/>
        <v>33921.799999999974</v>
      </c>
      <c r="BH518" s="73">
        <f t="shared" si="132"/>
        <v>8.5202222885842556E-5</v>
      </c>
      <c r="BI518" s="74">
        <f t="shared" si="133"/>
        <v>8.5202222885843003E-5</v>
      </c>
    </row>
    <row r="519" spans="1:61" ht="15.75" customHeight="1" x14ac:dyDescent="0.25">
      <c r="A519" s="59">
        <v>1</v>
      </c>
      <c r="B519" s="60">
        <v>576</v>
      </c>
      <c r="C519" s="60">
        <v>14</v>
      </c>
      <c r="D519" s="77" t="s">
        <v>85</v>
      </c>
      <c r="E519" s="61" t="s">
        <v>596</v>
      </c>
      <c r="F519" s="62">
        <v>1334</v>
      </c>
      <c r="G519" s="63">
        <v>10</v>
      </c>
      <c r="H519" s="63">
        <v>150147.60999999999</v>
      </c>
      <c r="I519" s="64">
        <v>0</v>
      </c>
      <c r="J519" s="65">
        <v>165162.37</v>
      </c>
      <c r="K519" s="63">
        <v>151775.60999999999</v>
      </c>
      <c r="L519" s="64">
        <v>0</v>
      </c>
      <c r="M519" s="65">
        <v>166953.17000000001</v>
      </c>
      <c r="N519" s="63">
        <v>93358.13</v>
      </c>
      <c r="O519" s="64">
        <v>0</v>
      </c>
      <c r="P519" s="65">
        <v>102693.94</v>
      </c>
      <c r="Q519" s="63">
        <v>134673.1</v>
      </c>
      <c r="R519" s="64">
        <v>0</v>
      </c>
      <c r="S519" s="65">
        <v>148140.41</v>
      </c>
      <c r="T519" s="63">
        <v>85436.36</v>
      </c>
      <c r="U519" s="64">
        <v>0</v>
      </c>
      <c r="V519" s="66">
        <v>93979.99</v>
      </c>
      <c r="W519" s="63">
        <v>108290.49</v>
      </c>
      <c r="X519" s="64">
        <v>0</v>
      </c>
      <c r="Y519" s="66">
        <v>119119.54</v>
      </c>
      <c r="Z519" s="63">
        <v>119559.38</v>
      </c>
      <c r="AA519" s="67">
        <v>0</v>
      </c>
      <c r="AB519" s="64">
        <v>0</v>
      </c>
      <c r="AC519" s="66">
        <v>132391.29</v>
      </c>
      <c r="AD519" s="63">
        <v>114522.63</v>
      </c>
      <c r="AE519" s="67">
        <v>39.82</v>
      </c>
      <c r="AF519" s="64">
        <v>0</v>
      </c>
      <c r="AG519" s="66">
        <v>126807.06</v>
      </c>
      <c r="AH519" s="63">
        <v>99484.56</v>
      </c>
      <c r="AI519" s="67">
        <v>79.63</v>
      </c>
      <c r="AJ519" s="63">
        <v>0</v>
      </c>
      <c r="AK519" s="66">
        <v>110221.39</v>
      </c>
      <c r="AL519" s="63">
        <v>149340.39000000001</v>
      </c>
      <c r="AM519" s="67">
        <v>83.62</v>
      </c>
      <c r="AN519" s="63">
        <v>0</v>
      </c>
      <c r="AO519" s="66">
        <v>165058.43</v>
      </c>
      <c r="AP519" s="63">
        <v>267615.59999999998</v>
      </c>
      <c r="AQ519" s="67">
        <v>152.63999999999999</v>
      </c>
      <c r="AR519" s="63">
        <v>0</v>
      </c>
      <c r="AS519" s="66">
        <f t="shared" si="128"/>
        <v>295523.18399999995</v>
      </c>
      <c r="AT519" s="68"/>
      <c r="AU519" s="69"/>
      <c r="AV519" s="63">
        <v>4</v>
      </c>
      <c r="AW519" s="63">
        <v>4</v>
      </c>
      <c r="AX519" s="63">
        <v>4</v>
      </c>
      <c r="AY519" s="63">
        <v>4</v>
      </c>
      <c r="AZ519" s="63">
        <v>6</v>
      </c>
      <c r="BA519" s="63">
        <v>6</v>
      </c>
      <c r="BB519" s="63"/>
      <c r="BC519" s="63"/>
      <c r="BD519" s="70">
        <f t="shared" si="131"/>
        <v>166000.26999999999</v>
      </c>
      <c r="BE519" s="71">
        <f t="shared" si="129"/>
        <v>124.44</v>
      </c>
      <c r="BF519" s="72">
        <f t="shared" si="140"/>
        <v>520.02</v>
      </c>
      <c r="BG519" s="65">
        <f t="shared" si="130"/>
        <v>527703.72</v>
      </c>
      <c r="BH519" s="73">
        <f t="shared" si="132"/>
        <v>1.3254464671429076E-3</v>
      </c>
      <c r="BI519" s="74">
        <f t="shared" si="133"/>
        <v>1.3254464671429099E-3</v>
      </c>
    </row>
    <row r="520" spans="1:61" ht="15.75" customHeight="1" x14ac:dyDescent="0.25">
      <c r="A520" s="59">
        <v>1</v>
      </c>
      <c r="B520" s="60">
        <v>578</v>
      </c>
      <c r="C520" s="60">
        <v>14</v>
      </c>
      <c r="D520" s="77" t="s">
        <v>85</v>
      </c>
      <c r="E520" s="61" t="s">
        <v>597</v>
      </c>
      <c r="F520" s="62">
        <v>1579</v>
      </c>
      <c r="G520" s="63">
        <v>10</v>
      </c>
      <c r="H520" s="63">
        <v>149531.28</v>
      </c>
      <c r="I520" s="64">
        <v>2902.68</v>
      </c>
      <c r="J520" s="65">
        <v>161291.46</v>
      </c>
      <c r="K520" s="63">
        <v>159889.43</v>
      </c>
      <c r="L520" s="64">
        <v>3103.75</v>
      </c>
      <c r="M520" s="65">
        <v>172464.25</v>
      </c>
      <c r="N520" s="63">
        <v>105278.21</v>
      </c>
      <c r="O520" s="64">
        <v>2043.62</v>
      </c>
      <c r="P520" s="65">
        <v>113558.05</v>
      </c>
      <c r="Q520" s="63">
        <v>132679.18</v>
      </c>
      <c r="R520" s="64">
        <v>2600.5100000000002</v>
      </c>
      <c r="S520" s="65">
        <v>143086.54</v>
      </c>
      <c r="T520" s="63">
        <v>103749.77</v>
      </c>
      <c r="U520" s="64">
        <v>2047.95</v>
      </c>
      <c r="V520" s="66">
        <v>111872</v>
      </c>
      <c r="W520" s="63">
        <v>171199.49</v>
      </c>
      <c r="X520" s="64">
        <v>3356.86</v>
      </c>
      <c r="Y520" s="66">
        <v>184626.89</v>
      </c>
      <c r="Z520" s="63">
        <v>244512.62</v>
      </c>
      <c r="AA520" s="67">
        <v>331.54</v>
      </c>
      <c r="AB520" s="64">
        <v>4794.37</v>
      </c>
      <c r="AC520" s="66">
        <v>263690.07</v>
      </c>
      <c r="AD520" s="63">
        <v>180496.32</v>
      </c>
      <c r="AE520" s="67">
        <v>0</v>
      </c>
      <c r="AF520" s="64">
        <v>3417.28</v>
      </c>
      <c r="AG520" s="66">
        <v>194786.94</v>
      </c>
      <c r="AH520" s="63">
        <v>197887.84</v>
      </c>
      <c r="AI520" s="67">
        <v>2.2200000000000002</v>
      </c>
      <c r="AJ520" s="63">
        <v>3770.16</v>
      </c>
      <c r="AK520" s="66">
        <v>213529.44</v>
      </c>
      <c r="AL520" s="63">
        <v>260462.65</v>
      </c>
      <c r="AM520" s="67">
        <v>0</v>
      </c>
      <c r="AN520" s="63">
        <v>5224.5</v>
      </c>
      <c r="AO520" s="66">
        <v>280761.96000000002</v>
      </c>
      <c r="AP520" s="63">
        <v>360741.27</v>
      </c>
      <c r="AQ520" s="67">
        <v>0</v>
      </c>
      <c r="AR520" s="63">
        <v>7073.4402710000004</v>
      </c>
      <c r="AS520" s="66">
        <f t="shared" si="128"/>
        <v>389034.61270190001</v>
      </c>
      <c r="AT520" s="68"/>
      <c r="AU520" s="69"/>
      <c r="AV520" s="63">
        <v>0</v>
      </c>
      <c r="AW520" s="63">
        <v>0</v>
      </c>
      <c r="AX520" s="63">
        <v>0</v>
      </c>
      <c r="AY520" s="63">
        <v>0</v>
      </c>
      <c r="AZ520" s="63">
        <v>0</v>
      </c>
      <c r="BA520" s="63">
        <v>0</v>
      </c>
      <c r="BB520" s="63"/>
      <c r="BC520" s="63"/>
      <c r="BD520" s="70">
        <f t="shared" si="131"/>
        <v>268360.59999999998</v>
      </c>
      <c r="BE520" s="71">
        <f t="shared" si="129"/>
        <v>169.96</v>
      </c>
      <c r="BF520" s="72">
        <f t="shared" si="140"/>
        <v>520.02</v>
      </c>
      <c r="BG520" s="65">
        <f t="shared" si="130"/>
        <v>552744.73999999987</v>
      </c>
      <c r="BH520" s="73">
        <f t="shared" si="132"/>
        <v>1.3883426155586413E-3</v>
      </c>
      <c r="BI520" s="74">
        <f t="shared" si="133"/>
        <v>1.38834261555864E-3</v>
      </c>
    </row>
    <row r="521" spans="1:61" ht="15.75" customHeight="1" x14ac:dyDescent="0.25">
      <c r="A521" s="59">
        <v>1</v>
      </c>
      <c r="B521" s="60">
        <v>579</v>
      </c>
      <c r="C521" s="60">
        <v>14</v>
      </c>
      <c r="D521" s="77" t="s">
        <v>85</v>
      </c>
      <c r="E521" s="61" t="s">
        <v>598</v>
      </c>
      <c r="F521" s="62">
        <v>1552</v>
      </c>
      <c r="G521" s="63">
        <v>10</v>
      </c>
      <c r="H521" s="63">
        <v>134842.04</v>
      </c>
      <c r="I521" s="64">
        <v>3705.96</v>
      </c>
      <c r="J521" s="65">
        <v>144249.69</v>
      </c>
      <c r="K521" s="63">
        <v>129136.34</v>
      </c>
      <c r="L521" s="64">
        <v>18205.73</v>
      </c>
      <c r="M521" s="65">
        <v>122023.67</v>
      </c>
      <c r="N521" s="63">
        <v>88945.04</v>
      </c>
      <c r="O521" s="64">
        <v>8005.11</v>
      </c>
      <c r="P521" s="65">
        <v>89033.919999999998</v>
      </c>
      <c r="Q521" s="63">
        <v>143461.89000000001</v>
      </c>
      <c r="R521" s="64">
        <v>13058.79</v>
      </c>
      <c r="S521" s="65">
        <v>143443.41</v>
      </c>
      <c r="T521" s="63">
        <v>104656.15</v>
      </c>
      <c r="U521" s="64">
        <v>9550.4599999999991</v>
      </c>
      <c r="V521" s="66">
        <v>104616.26</v>
      </c>
      <c r="W521" s="63">
        <v>140826.32</v>
      </c>
      <c r="X521" s="64">
        <v>12802.45</v>
      </c>
      <c r="Y521" s="66">
        <v>140826.26</v>
      </c>
      <c r="Z521" s="63">
        <v>182652.15</v>
      </c>
      <c r="AA521" s="67">
        <v>175.19</v>
      </c>
      <c r="AB521" s="64">
        <v>16604.810000000001</v>
      </c>
      <c r="AC521" s="66">
        <v>182652.07</v>
      </c>
      <c r="AD521" s="63">
        <v>202718.37</v>
      </c>
      <c r="AE521" s="67">
        <v>0</v>
      </c>
      <c r="AF521" s="64">
        <v>18189.189999999999</v>
      </c>
      <c r="AG521" s="66">
        <v>202982.11</v>
      </c>
      <c r="AH521" s="63">
        <v>160723.32</v>
      </c>
      <c r="AI521" s="67">
        <v>89.99</v>
      </c>
      <c r="AJ521" s="63">
        <v>13928.34</v>
      </c>
      <c r="AK521" s="66">
        <v>161474.48000000001</v>
      </c>
      <c r="AL521" s="63">
        <v>201628.53</v>
      </c>
      <c r="AM521" s="67">
        <v>-89.99</v>
      </c>
      <c r="AN521" s="63">
        <v>19024.62</v>
      </c>
      <c r="AO521" s="66">
        <v>200864.3</v>
      </c>
      <c r="AP521" s="63">
        <v>341201.14</v>
      </c>
      <c r="AQ521" s="67">
        <v>0</v>
      </c>
      <c r="AR521" s="63">
        <v>31008.508024999999</v>
      </c>
      <c r="AS521" s="66">
        <f t="shared" si="128"/>
        <v>341211.89517250005</v>
      </c>
      <c r="AT521" s="68"/>
      <c r="AU521" s="69"/>
      <c r="AV521" s="63">
        <v>0</v>
      </c>
      <c r="AW521" s="63">
        <v>0</v>
      </c>
      <c r="AX521" s="63">
        <v>0</v>
      </c>
      <c r="AY521" s="63">
        <v>0</v>
      </c>
      <c r="AZ521" s="63">
        <v>0</v>
      </c>
      <c r="BA521" s="63">
        <v>0</v>
      </c>
      <c r="BB521" s="63"/>
      <c r="BC521" s="63"/>
      <c r="BD521" s="70">
        <f t="shared" si="131"/>
        <v>217836.97</v>
      </c>
      <c r="BE521" s="71">
        <f t="shared" si="129"/>
        <v>140.36000000000001</v>
      </c>
      <c r="BF521" s="72">
        <f t="shared" si="140"/>
        <v>520.02</v>
      </c>
      <c r="BG521" s="65">
        <f t="shared" si="130"/>
        <v>589232.31999999995</v>
      </c>
      <c r="BH521" s="73">
        <f t="shared" si="132"/>
        <v>1.4799893714420266E-3</v>
      </c>
      <c r="BI521" s="74">
        <f t="shared" si="133"/>
        <v>1.47998937144203E-3</v>
      </c>
    </row>
    <row r="522" spans="1:61" ht="15.75" customHeight="1" x14ac:dyDescent="0.25">
      <c r="A522" s="59">
        <v>1</v>
      </c>
      <c r="B522" s="60">
        <v>581</v>
      </c>
      <c r="C522" s="60">
        <v>15</v>
      </c>
      <c r="D522" s="77" t="s">
        <v>85</v>
      </c>
      <c r="E522" s="61" t="s">
        <v>599</v>
      </c>
      <c r="F522" s="62">
        <v>1606</v>
      </c>
      <c r="G522" s="63">
        <v>10</v>
      </c>
      <c r="H522" s="63">
        <v>280070.69</v>
      </c>
      <c r="I522" s="64">
        <v>15694.6</v>
      </c>
      <c r="J522" s="65">
        <v>290813.7</v>
      </c>
      <c r="K522" s="63">
        <v>291526.68</v>
      </c>
      <c r="L522" s="64">
        <v>16336.56</v>
      </c>
      <c r="M522" s="65">
        <v>302709.13</v>
      </c>
      <c r="N522" s="63">
        <v>289221.71000000002</v>
      </c>
      <c r="O522" s="64">
        <v>16207.36</v>
      </c>
      <c r="P522" s="65">
        <v>300315.78000000003</v>
      </c>
      <c r="Q522" s="63">
        <v>276859.33</v>
      </c>
      <c r="R522" s="64">
        <v>15906.39</v>
      </c>
      <c r="S522" s="65">
        <v>287048.23</v>
      </c>
      <c r="T522" s="63">
        <v>274906.32</v>
      </c>
      <c r="U522" s="64">
        <v>15847.94</v>
      </c>
      <c r="V522" s="66">
        <v>284964.21999999997</v>
      </c>
      <c r="W522" s="63">
        <v>340958.87</v>
      </c>
      <c r="X522" s="64">
        <v>19299.61</v>
      </c>
      <c r="Y522" s="66">
        <v>353825.18</v>
      </c>
      <c r="Z522" s="63">
        <v>413011.27</v>
      </c>
      <c r="AA522" s="67">
        <v>61751.55</v>
      </c>
      <c r="AB522" s="64">
        <v>23378.05</v>
      </c>
      <c r="AC522" s="66">
        <v>860849.02</v>
      </c>
      <c r="AD522" s="63">
        <v>368042.02</v>
      </c>
      <c r="AE522" s="67">
        <v>73471.59</v>
      </c>
      <c r="AF522" s="64">
        <v>20588.36</v>
      </c>
      <c r="AG522" s="66">
        <v>814699.01</v>
      </c>
      <c r="AH522" s="63">
        <v>435701.34</v>
      </c>
      <c r="AI522" s="67">
        <v>94422.78</v>
      </c>
      <c r="AJ522" s="63">
        <v>24667.21</v>
      </c>
      <c r="AK522" s="66">
        <v>866190.07</v>
      </c>
      <c r="AL522" s="63">
        <v>498085.64</v>
      </c>
      <c r="AM522" s="67">
        <v>100236.56</v>
      </c>
      <c r="AN522" s="63">
        <v>28194.12</v>
      </c>
      <c r="AO522" s="66">
        <v>921691.13</v>
      </c>
      <c r="AP522" s="63">
        <v>765948</v>
      </c>
      <c r="AQ522" s="67">
        <v>102260.15</v>
      </c>
      <c r="AR522" s="63">
        <v>43355.633999999998</v>
      </c>
      <c r="AS522" s="66">
        <f t="shared" si="128"/>
        <v>1176621.3536000003</v>
      </c>
      <c r="AT522" s="68"/>
      <c r="AU522" s="69"/>
      <c r="AV522" s="63">
        <v>2284</v>
      </c>
      <c r="AW522" s="63">
        <v>2344</v>
      </c>
      <c r="AX522" s="63">
        <v>2365</v>
      </c>
      <c r="AY522" s="63">
        <v>2352</v>
      </c>
      <c r="AZ522" s="63">
        <v>2257</v>
      </c>
      <c r="BA522" s="63">
        <v>2257</v>
      </c>
      <c r="BB522" s="63"/>
      <c r="BC522" s="63"/>
      <c r="BD522" s="70">
        <f t="shared" si="131"/>
        <v>928010.12</v>
      </c>
      <c r="BE522" s="71">
        <f t="shared" si="129"/>
        <v>577.84</v>
      </c>
      <c r="BF522" s="72">
        <f t="shared" si="140"/>
        <v>520.02</v>
      </c>
      <c r="BG522" s="65">
        <f t="shared" si="130"/>
        <v>0</v>
      </c>
      <c r="BH522" s="73">
        <f t="shared" si="132"/>
        <v>0</v>
      </c>
      <c r="BI522" s="74">
        <f t="shared" si="133"/>
        <v>0</v>
      </c>
    </row>
    <row r="523" spans="1:61" ht="15.75" customHeight="1" x14ac:dyDescent="0.25">
      <c r="A523" s="59">
        <v>1</v>
      </c>
      <c r="B523" s="60">
        <v>582</v>
      </c>
      <c r="C523" s="60">
        <v>15</v>
      </c>
      <c r="D523" s="77" t="s">
        <v>85</v>
      </c>
      <c r="E523" s="61" t="s">
        <v>600</v>
      </c>
      <c r="F523" s="62">
        <v>2106</v>
      </c>
      <c r="G523" s="63">
        <v>10</v>
      </c>
      <c r="H523" s="63">
        <v>506495.05</v>
      </c>
      <c r="I523" s="64">
        <v>0</v>
      </c>
      <c r="J523" s="65">
        <v>557144.55000000005</v>
      </c>
      <c r="K523" s="63">
        <v>598288.92000000004</v>
      </c>
      <c r="L523" s="64">
        <v>0</v>
      </c>
      <c r="M523" s="65">
        <v>658117.81000000006</v>
      </c>
      <c r="N523" s="63">
        <v>545621.85</v>
      </c>
      <c r="O523" s="64">
        <v>0</v>
      </c>
      <c r="P523" s="65">
        <v>600184.03</v>
      </c>
      <c r="Q523" s="63">
        <v>471789.64</v>
      </c>
      <c r="R523" s="64">
        <v>0</v>
      </c>
      <c r="S523" s="65">
        <v>518968.6</v>
      </c>
      <c r="T523" s="63">
        <v>481287.75</v>
      </c>
      <c r="U523" s="64">
        <v>0</v>
      </c>
      <c r="V523" s="66">
        <v>529416.53</v>
      </c>
      <c r="W523" s="63">
        <v>609474.48</v>
      </c>
      <c r="X523" s="64">
        <v>0</v>
      </c>
      <c r="Y523" s="66">
        <v>670421.93000000005</v>
      </c>
      <c r="Z523" s="63">
        <v>785948.32</v>
      </c>
      <c r="AA523" s="67">
        <v>127760.32000000001</v>
      </c>
      <c r="AB523" s="64">
        <v>0</v>
      </c>
      <c r="AC523" s="66">
        <v>2413753.96</v>
      </c>
      <c r="AD523" s="63">
        <v>721153.63</v>
      </c>
      <c r="AE523" s="67">
        <v>178233.25</v>
      </c>
      <c r="AF523" s="64">
        <v>0</v>
      </c>
      <c r="AG523" s="66">
        <v>2347839.54</v>
      </c>
      <c r="AH523" s="63">
        <v>889879.52</v>
      </c>
      <c r="AI523" s="67">
        <v>274821.77</v>
      </c>
      <c r="AJ523" s="63">
        <v>0</v>
      </c>
      <c r="AK523" s="66">
        <v>2531212.14</v>
      </c>
      <c r="AL523" s="63">
        <v>1100576.17</v>
      </c>
      <c r="AM523" s="67">
        <v>297828.76</v>
      </c>
      <c r="AN523" s="63">
        <v>0</v>
      </c>
      <c r="AO523" s="66">
        <v>2777089.44</v>
      </c>
      <c r="AP523" s="63">
        <v>1361532.67</v>
      </c>
      <c r="AQ523" s="67">
        <v>293703.06</v>
      </c>
      <c r="AR523" s="63">
        <v>0</v>
      </c>
      <c r="AS523" s="66">
        <f t="shared" ref="AS523:AS566" si="141">+(AP523-AR523-AQ523+IF(AZ523=0,AQ523,AZ523*$G$7))*(1+G523/100)</f>
        <v>3059223.2990000001</v>
      </c>
      <c r="AT523" s="68"/>
      <c r="AU523" s="69"/>
      <c r="AV523" s="63">
        <v>7716</v>
      </c>
      <c r="AW523" s="63">
        <v>7994</v>
      </c>
      <c r="AX523" s="63">
        <v>8469</v>
      </c>
      <c r="AY523" s="63">
        <v>8649</v>
      </c>
      <c r="AZ523" s="63">
        <v>8606</v>
      </c>
      <c r="BA523" s="63">
        <v>8590</v>
      </c>
      <c r="BB523" s="63"/>
      <c r="BC523" s="63"/>
      <c r="BD523" s="70">
        <f t="shared" si="131"/>
        <v>2625823.6800000002</v>
      </c>
      <c r="BE523" s="71">
        <f t="shared" ref="BE523:BE566" si="142">ROUND(BD523/F523,2)</f>
        <v>1246.83</v>
      </c>
      <c r="BF523" s="72">
        <f t="shared" si="140"/>
        <v>520.02</v>
      </c>
      <c r="BG523" s="65">
        <f t="shared" ref="BG523:BG566" si="143">IF((BF523-BE523)&lt;0,0,(BF523-BE523)*F523)</f>
        <v>0</v>
      </c>
      <c r="BH523" s="73">
        <f t="shared" si="132"/>
        <v>0</v>
      </c>
      <c r="BI523" s="74">
        <f t="shared" si="133"/>
        <v>0</v>
      </c>
    </row>
    <row r="524" spans="1:61" ht="15.75" customHeight="1" x14ac:dyDescent="0.25">
      <c r="A524" s="59">
        <v>1</v>
      </c>
      <c r="B524" s="60">
        <v>583</v>
      </c>
      <c r="C524" s="60">
        <v>16</v>
      </c>
      <c r="D524" s="77" t="s">
        <v>85</v>
      </c>
      <c r="E524" s="61" t="s">
        <v>601</v>
      </c>
      <c r="F524" s="62">
        <v>2192</v>
      </c>
      <c r="G524" s="63">
        <v>10</v>
      </c>
      <c r="H524" s="63">
        <v>226383.98</v>
      </c>
      <c r="I524" s="64">
        <v>0</v>
      </c>
      <c r="J524" s="65">
        <v>249022.38</v>
      </c>
      <c r="K524" s="63">
        <v>227145.44</v>
      </c>
      <c r="L524" s="64">
        <v>0</v>
      </c>
      <c r="M524" s="65">
        <v>249859.98</v>
      </c>
      <c r="N524" s="63">
        <v>182646.87</v>
      </c>
      <c r="O524" s="64">
        <v>0</v>
      </c>
      <c r="P524" s="65">
        <v>200911.55</v>
      </c>
      <c r="Q524" s="63">
        <v>212240.89</v>
      </c>
      <c r="R524" s="64">
        <v>0</v>
      </c>
      <c r="S524" s="65">
        <v>233464.97</v>
      </c>
      <c r="T524" s="63">
        <v>252036.4</v>
      </c>
      <c r="U524" s="64">
        <v>0</v>
      </c>
      <c r="V524" s="66">
        <v>277240.03999999998</v>
      </c>
      <c r="W524" s="63">
        <v>302414.27</v>
      </c>
      <c r="X524" s="64">
        <v>0</v>
      </c>
      <c r="Y524" s="66">
        <v>332655.7</v>
      </c>
      <c r="Z524" s="63">
        <v>346309.3</v>
      </c>
      <c r="AA524" s="67">
        <v>681.19</v>
      </c>
      <c r="AB524" s="64">
        <v>0</v>
      </c>
      <c r="AC524" s="66">
        <v>380940.23</v>
      </c>
      <c r="AD524" s="63">
        <v>364275.74</v>
      </c>
      <c r="AE524" s="67">
        <v>138.31</v>
      </c>
      <c r="AF524" s="64">
        <v>0</v>
      </c>
      <c r="AG524" s="66">
        <v>400703.32</v>
      </c>
      <c r="AH524" s="63">
        <v>280378.46999999997</v>
      </c>
      <c r="AI524" s="67">
        <v>0.76</v>
      </c>
      <c r="AJ524" s="63">
        <v>0</v>
      </c>
      <c r="AK524" s="66">
        <v>308416.32</v>
      </c>
      <c r="AL524" s="63">
        <v>385224.71</v>
      </c>
      <c r="AM524" s="67">
        <v>20.78</v>
      </c>
      <c r="AN524" s="63">
        <v>0</v>
      </c>
      <c r="AO524" s="66">
        <v>423747.18</v>
      </c>
      <c r="AP524" s="63">
        <v>526337.16</v>
      </c>
      <c r="AQ524" s="67">
        <v>283.70999999999998</v>
      </c>
      <c r="AR524" s="63">
        <v>0</v>
      </c>
      <c r="AS524" s="66">
        <f t="shared" si="141"/>
        <v>578970.87600000005</v>
      </c>
      <c r="AT524" s="68"/>
      <c r="AU524" s="69"/>
      <c r="AV524" s="63">
        <v>0</v>
      </c>
      <c r="AW524" s="63">
        <v>0</v>
      </c>
      <c r="AX524" s="63">
        <v>0</v>
      </c>
      <c r="AY524" s="63">
        <v>0</v>
      </c>
      <c r="AZ524" s="63">
        <v>0</v>
      </c>
      <c r="BA524" s="63">
        <v>0</v>
      </c>
      <c r="BB524" s="63"/>
      <c r="BC524" s="63"/>
      <c r="BD524" s="70">
        <f t="shared" ref="BD524:BD566" si="144">+ROUND((AC524+AG524+AK524+AO524+AS524)/5,2)</f>
        <v>418555.59</v>
      </c>
      <c r="BE524" s="71">
        <f t="shared" si="142"/>
        <v>190.95</v>
      </c>
      <c r="BF524" s="72">
        <f t="shared" si="140"/>
        <v>520.02</v>
      </c>
      <c r="BG524" s="65">
        <f t="shared" si="143"/>
        <v>721321.44</v>
      </c>
      <c r="BH524" s="73">
        <f t="shared" ref="BH524:BH566" si="145">+BG524/$BG$7</f>
        <v>1.8117608765813415E-3</v>
      </c>
      <c r="BI524" s="74">
        <f t="shared" ref="BI524:BI566" si="146">+ROUND(BH524,18)</f>
        <v>1.81176087658134E-3</v>
      </c>
    </row>
    <row r="525" spans="1:61" ht="15.75" customHeight="1" x14ac:dyDescent="0.25">
      <c r="A525" s="59">
        <v>1</v>
      </c>
      <c r="B525" s="60">
        <v>584</v>
      </c>
      <c r="C525" s="60">
        <v>16</v>
      </c>
      <c r="D525" s="77" t="s">
        <v>85</v>
      </c>
      <c r="E525" s="61" t="s">
        <v>602</v>
      </c>
      <c r="F525" s="62">
        <v>1634</v>
      </c>
      <c r="G525" s="63">
        <v>10</v>
      </c>
      <c r="H525" s="63">
        <v>148842.96</v>
      </c>
      <c r="I525" s="64">
        <v>0</v>
      </c>
      <c r="J525" s="65">
        <v>163727.26</v>
      </c>
      <c r="K525" s="63">
        <v>155685.96</v>
      </c>
      <c r="L525" s="64">
        <v>0</v>
      </c>
      <c r="M525" s="65">
        <v>171254.55</v>
      </c>
      <c r="N525" s="63">
        <v>96329.94</v>
      </c>
      <c r="O525" s="64">
        <v>0</v>
      </c>
      <c r="P525" s="65">
        <v>105962.93</v>
      </c>
      <c r="Q525" s="63">
        <v>151170.71</v>
      </c>
      <c r="R525" s="64">
        <v>0</v>
      </c>
      <c r="S525" s="65">
        <v>166287.79</v>
      </c>
      <c r="T525" s="63">
        <v>124898.63</v>
      </c>
      <c r="U525" s="64">
        <v>1572.96</v>
      </c>
      <c r="V525" s="66">
        <v>135658.23000000001</v>
      </c>
      <c r="W525" s="63">
        <v>199148.52</v>
      </c>
      <c r="X525" s="64">
        <v>18104.48</v>
      </c>
      <c r="Y525" s="66">
        <v>199148.45</v>
      </c>
      <c r="Z525" s="63">
        <v>254435.48</v>
      </c>
      <c r="AA525" s="67">
        <v>394.19</v>
      </c>
      <c r="AB525" s="64">
        <v>23130.560000000001</v>
      </c>
      <c r="AC525" s="66">
        <v>254435.41</v>
      </c>
      <c r="AD525" s="63">
        <v>231015.13</v>
      </c>
      <c r="AE525" s="67">
        <v>0</v>
      </c>
      <c r="AF525" s="64">
        <v>21011.58</v>
      </c>
      <c r="AG525" s="66">
        <v>231003.91</v>
      </c>
      <c r="AH525" s="63">
        <v>285623.24</v>
      </c>
      <c r="AI525" s="67">
        <v>0</v>
      </c>
      <c r="AJ525" s="63">
        <v>25960.34</v>
      </c>
      <c r="AK525" s="66">
        <v>285629.18</v>
      </c>
      <c r="AL525" s="63">
        <v>254293.49</v>
      </c>
      <c r="AM525" s="67">
        <v>83.86</v>
      </c>
      <c r="AN525" s="63">
        <v>23421.93</v>
      </c>
      <c r="AO525" s="66">
        <v>253958.71</v>
      </c>
      <c r="AP525" s="63">
        <v>415258.75</v>
      </c>
      <c r="AQ525" s="67">
        <v>0</v>
      </c>
      <c r="AR525" s="63">
        <v>37446.754352999997</v>
      </c>
      <c r="AS525" s="66">
        <f t="shared" si="141"/>
        <v>415593.19521170005</v>
      </c>
      <c r="AT525" s="68"/>
      <c r="AU525" s="69"/>
      <c r="AV525" s="63">
        <v>0</v>
      </c>
      <c r="AW525" s="63">
        <v>0</v>
      </c>
      <c r="AX525" s="63">
        <v>0</v>
      </c>
      <c r="AY525" s="63">
        <v>0</v>
      </c>
      <c r="AZ525" s="63">
        <v>0</v>
      </c>
      <c r="BA525" s="63">
        <v>0</v>
      </c>
      <c r="BB525" s="63"/>
      <c r="BC525" s="63"/>
      <c r="BD525" s="70">
        <f t="shared" si="144"/>
        <v>288124.08</v>
      </c>
      <c r="BE525" s="71">
        <f t="shared" si="142"/>
        <v>176.33</v>
      </c>
      <c r="BF525" s="72">
        <f t="shared" si="140"/>
        <v>520.02</v>
      </c>
      <c r="BG525" s="65">
        <f t="shared" si="143"/>
        <v>561589.45999999985</v>
      </c>
      <c r="BH525" s="73">
        <f t="shared" si="145"/>
        <v>1.4105581172361133E-3</v>
      </c>
      <c r="BI525" s="74">
        <f t="shared" si="146"/>
        <v>1.4105581172361101E-3</v>
      </c>
    </row>
    <row r="526" spans="1:61" ht="15.75" customHeight="1" x14ac:dyDescent="0.25">
      <c r="A526" s="59">
        <v>1</v>
      </c>
      <c r="B526" s="60">
        <v>585</v>
      </c>
      <c r="C526" s="60">
        <v>17</v>
      </c>
      <c r="D526" s="77" t="s">
        <v>85</v>
      </c>
      <c r="E526" s="61" t="s">
        <v>603</v>
      </c>
      <c r="F526" s="62">
        <v>3742</v>
      </c>
      <c r="G526" s="63">
        <v>10</v>
      </c>
      <c r="H526" s="63">
        <v>675936.75</v>
      </c>
      <c r="I526" s="64">
        <v>49568.76</v>
      </c>
      <c r="J526" s="65">
        <v>689004.78</v>
      </c>
      <c r="K526" s="63">
        <v>680661.73</v>
      </c>
      <c r="L526" s="64">
        <v>49915.26</v>
      </c>
      <c r="M526" s="65">
        <v>693821.12</v>
      </c>
      <c r="N526" s="63">
        <v>700127.97</v>
      </c>
      <c r="O526" s="64">
        <v>51342.8</v>
      </c>
      <c r="P526" s="65">
        <v>713663.68</v>
      </c>
      <c r="Q526" s="63">
        <v>662377.17000000004</v>
      </c>
      <c r="R526" s="64">
        <v>48871.78</v>
      </c>
      <c r="S526" s="65">
        <v>674855.93</v>
      </c>
      <c r="T526" s="63">
        <v>735594.13</v>
      </c>
      <c r="U526" s="64">
        <v>54482.77</v>
      </c>
      <c r="V526" s="66">
        <v>749222.5</v>
      </c>
      <c r="W526" s="63">
        <v>969814.54</v>
      </c>
      <c r="X526" s="64">
        <v>71838.179999999993</v>
      </c>
      <c r="Y526" s="66">
        <v>987774</v>
      </c>
      <c r="Z526" s="63">
        <v>1158828.1299999999</v>
      </c>
      <c r="AA526" s="67">
        <v>6022.53</v>
      </c>
      <c r="AB526" s="64">
        <v>85839.2</v>
      </c>
      <c r="AC526" s="66">
        <v>1206949.9099999999</v>
      </c>
      <c r="AD526" s="63">
        <v>1082114.8999999999</v>
      </c>
      <c r="AE526" s="67">
        <v>3943.4</v>
      </c>
      <c r="AF526" s="64">
        <v>33841.360000000001</v>
      </c>
      <c r="AG526" s="66">
        <v>1182926</v>
      </c>
      <c r="AH526" s="63">
        <v>858999.95</v>
      </c>
      <c r="AI526" s="67">
        <v>4873.22</v>
      </c>
      <c r="AJ526" s="63">
        <v>0</v>
      </c>
      <c r="AK526" s="66">
        <v>980710.01</v>
      </c>
      <c r="AL526" s="63">
        <v>944856.73</v>
      </c>
      <c r="AM526" s="67">
        <v>4546.66</v>
      </c>
      <c r="AN526" s="63">
        <v>0</v>
      </c>
      <c r="AO526" s="66">
        <v>1080110.53</v>
      </c>
      <c r="AP526" s="63">
        <v>1543111.5</v>
      </c>
      <c r="AQ526" s="67">
        <v>5121.74</v>
      </c>
      <c r="AR526" s="63">
        <v>0</v>
      </c>
      <c r="AS526" s="66">
        <f t="shared" si="141"/>
        <v>1751134.4840000002</v>
      </c>
      <c r="AT526" s="68"/>
      <c r="AU526" s="69"/>
      <c r="AV526" s="63">
        <v>152</v>
      </c>
      <c r="AW526" s="63">
        <v>156</v>
      </c>
      <c r="AX526" s="63">
        <v>188</v>
      </c>
      <c r="AY526" s="63">
        <v>209</v>
      </c>
      <c r="AZ526" s="63">
        <v>271</v>
      </c>
      <c r="BA526" s="63">
        <v>271</v>
      </c>
      <c r="BB526" s="63"/>
      <c r="BC526" s="63"/>
      <c r="BD526" s="70">
        <f t="shared" si="144"/>
        <v>1240366.19</v>
      </c>
      <c r="BE526" s="71">
        <f t="shared" si="142"/>
        <v>331.47</v>
      </c>
      <c r="BF526" s="72">
        <f t="shared" si="140"/>
        <v>520.02</v>
      </c>
      <c r="BG526" s="65">
        <f t="shared" si="143"/>
        <v>705554.09999999986</v>
      </c>
      <c r="BH526" s="73">
        <f t="shared" si="145"/>
        <v>1.7721576592698524E-3</v>
      </c>
      <c r="BI526" s="74">
        <f t="shared" si="146"/>
        <v>1.77215765926985E-3</v>
      </c>
    </row>
    <row r="527" spans="1:61" ht="15.75" customHeight="1" x14ac:dyDescent="0.25">
      <c r="A527" s="59">
        <v>1</v>
      </c>
      <c r="B527" s="60">
        <v>586</v>
      </c>
      <c r="C527" s="60">
        <v>17</v>
      </c>
      <c r="D527" s="77" t="s">
        <v>85</v>
      </c>
      <c r="E527" s="61" t="s">
        <v>604</v>
      </c>
      <c r="F527" s="62">
        <v>495</v>
      </c>
      <c r="G527" s="63">
        <v>10</v>
      </c>
      <c r="H527" s="63">
        <v>66785.679999999993</v>
      </c>
      <c r="I527" s="64">
        <v>0</v>
      </c>
      <c r="J527" s="65">
        <v>73464.25</v>
      </c>
      <c r="K527" s="63">
        <v>60399.62</v>
      </c>
      <c r="L527" s="64">
        <v>0</v>
      </c>
      <c r="M527" s="65">
        <v>66439.58</v>
      </c>
      <c r="N527" s="63">
        <v>55611.07</v>
      </c>
      <c r="O527" s="64">
        <v>0</v>
      </c>
      <c r="P527" s="65">
        <v>61172.18</v>
      </c>
      <c r="Q527" s="63">
        <v>73177.87</v>
      </c>
      <c r="R527" s="64">
        <v>0</v>
      </c>
      <c r="S527" s="65">
        <v>80495.66</v>
      </c>
      <c r="T527" s="63">
        <v>55522.42</v>
      </c>
      <c r="U527" s="64">
        <v>0</v>
      </c>
      <c r="V527" s="66">
        <v>61074.66</v>
      </c>
      <c r="W527" s="63">
        <v>89738.26</v>
      </c>
      <c r="X527" s="64">
        <v>0</v>
      </c>
      <c r="Y527" s="66">
        <v>98712.09</v>
      </c>
      <c r="Z527" s="63">
        <v>81605.399999999994</v>
      </c>
      <c r="AA527" s="67">
        <v>3276.08</v>
      </c>
      <c r="AB527" s="64">
        <v>0</v>
      </c>
      <c r="AC527" s="66">
        <v>100177.78</v>
      </c>
      <c r="AD527" s="63">
        <v>77893.58</v>
      </c>
      <c r="AE527" s="67">
        <v>1172.3</v>
      </c>
      <c r="AF527" s="64">
        <v>0</v>
      </c>
      <c r="AG527" s="66">
        <v>101036.84</v>
      </c>
      <c r="AH527" s="63">
        <v>79060.820000000007</v>
      </c>
      <c r="AI527" s="67">
        <v>1640.87</v>
      </c>
      <c r="AJ527" s="63">
        <v>0</v>
      </c>
      <c r="AK527" s="66">
        <v>102681.35</v>
      </c>
      <c r="AL527" s="63">
        <v>78984.63</v>
      </c>
      <c r="AM527" s="67">
        <v>2253.0300000000002</v>
      </c>
      <c r="AN527" s="63">
        <v>0</v>
      </c>
      <c r="AO527" s="66">
        <v>100172.23</v>
      </c>
      <c r="AP527" s="63">
        <v>107364.23</v>
      </c>
      <c r="AQ527" s="67">
        <v>1018.67</v>
      </c>
      <c r="AR527" s="63">
        <v>0</v>
      </c>
      <c r="AS527" s="66">
        <f t="shared" si="141"/>
        <v>134061.18000000002</v>
      </c>
      <c r="AT527" s="68"/>
      <c r="AU527" s="69"/>
      <c r="AV527" s="63">
        <v>64</v>
      </c>
      <c r="AW527" s="63">
        <v>76</v>
      </c>
      <c r="AX527" s="63">
        <v>80</v>
      </c>
      <c r="AY527" s="63">
        <v>72</v>
      </c>
      <c r="AZ527" s="63">
        <v>78</v>
      </c>
      <c r="BA527" s="63">
        <v>78</v>
      </c>
      <c r="BB527" s="63"/>
      <c r="BC527" s="63"/>
      <c r="BD527" s="70">
        <f t="shared" si="144"/>
        <v>107625.88</v>
      </c>
      <c r="BE527" s="71">
        <f t="shared" si="142"/>
        <v>217.43</v>
      </c>
      <c r="BF527" s="72">
        <f t="shared" si="140"/>
        <v>520.02</v>
      </c>
      <c r="BG527" s="65">
        <f t="shared" si="143"/>
        <v>149782.04999999999</v>
      </c>
      <c r="BH527" s="73">
        <f t="shared" si="145"/>
        <v>3.762112744134575E-4</v>
      </c>
      <c r="BI527" s="74">
        <f t="shared" si="146"/>
        <v>3.7621127441345701E-4</v>
      </c>
    </row>
    <row r="528" spans="1:61" ht="15.75" customHeight="1" x14ac:dyDescent="0.25">
      <c r="A528" s="59">
        <v>1</v>
      </c>
      <c r="B528" s="60">
        <v>587</v>
      </c>
      <c r="C528" s="60">
        <v>17</v>
      </c>
      <c r="D528" s="77" t="s">
        <v>85</v>
      </c>
      <c r="E528" s="61" t="s">
        <v>605</v>
      </c>
      <c r="F528" s="62">
        <v>667</v>
      </c>
      <c r="G528" s="63">
        <v>10</v>
      </c>
      <c r="H528" s="63">
        <v>48743.66</v>
      </c>
      <c r="I528" s="64">
        <v>5538.41</v>
      </c>
      <c r="J528" s="65">
        <v>47525.760000000002</v>
      </c>
      <c r="K528" s="63">
        <v>85118.25</v>
      </c>
      <c r="L528" s="64">
        <v>7400.63</v>
      </c>
      <c r="M528" s="65">
        <v>85489.38</v>
      </c>
      <c r="N528" s="63">
        <v>55132.31</v>
      </c>
      <c r="O528" s="64">
        <v>3570.73</v>
      </c>
      <c r="P528" s="65">
        <v>56717.73</v>
      </c>
      <c r="Q528" s="63">
        <v>32055.32</v>
      </c>
      <c r="R528" s="64">
        <v>2264.37</v>
      </c>
      <c r="S528" s="65">
        <v>32770.050000000003</v>
      </c>
      <c r="T528" s="63">
        <v>11976.31</v>
      </c>
      <c r="U528" s="64">
        <v>1028.73</v>
      </c>
      <c r="V528" s="66">
        <v>12042.34</v>
      </c>
      <c r="W528" s="63">
        <v>36417.85</v>
      </c>
      <c r="X528" s="64">
        <v>2382.52</v>
      </c>
      <c r="Y528" s="66">
        <v>37438.870000000003</v>
      </c>
      <c r="Z528" s="63">
        <v>43085.94</v>
      </c>
      <c r="AA528" s="67">
        <v>1354.68</v>
      </c>
      <c r="AB528" s="64">
        <v>2818.75</v>
      </c>
      <c r="AC528" s="66">
        <v>46964.63</v>
      </c>
      <c r="AD528" s="63">
        <v>43588.61</v>
      </c>
      <c r="AE528" s="67">
        <v>655.6</v>
      </c>
      <c r="AF528" s="64">
        <v>2428.5500000000002</v>
      </c>
      <c r="AG528" s="66">
        <v>50029.72</v>
      </c>
      <c r="AH528" s="63">
        <v>65385.23</v>
      </c>
      <c r="AI528" s="67">
        <v>1861.01</v>
      </c>
      <c r="AJ528" s="63">
        <v>4596.08</v>
      </c>
      <c r="AK528" s="66">
        <v>72485.69</v>
      </c>
      <c r="AL528" s="63">
        <v>55679.82</v>
      </c>
      <c r="AM528" s="67">
        <v>1587.99</v>
      </c>
      <c r="AN528" s="63">
        <v>3611.89</v>
      </c>
      <c r="AO528" s="66">
        <v>66915.56</v>
      </c>
      <c r="AP528" s="63">
        <v>103570.02</v>
      </c>
      <c r="AQ528" s="67">
        <v>2386.8200000000002</v>
      </c>
      <c r="AR528" s="63">
        <v>6745.6643350000004</v>
      </c>
      <c r="AS528" s="66">
        <f t="shared" si="141"/>
        <v>118553.48523150002</v>
      </c>
      <c r="AT528" s="68"/>
      <c r="AU528" s="69"/>
      <c r="AV528" s="63">
        <v>19</v>
      </c>
      <c r="AW528" s="63">
        <v>25</v>
      </c>
      <c r="AX528" s="63">
        <v>35</v>
      </c>
      <c r="AY528" s="63">
        <v>52</v>
      </c>
      <c r="AZ528" s="63">
        <v>67</v>
      </c>
      <c r="BA528" s="63">
        <v>67</v>
      </c>
      <c r="BB528" s="63"/>
      <c r="BC528" s="63"/>
      <c r="BD528" s="70">
        <f t="shared" si="144"/>
        <v>70989.820000000007</v>
      </c>
      <c r="BE528" s="71">
        <f t="shared" si="142"/>
        <v>106.43</v>
      </c>
      <c r="BF528" s="72">
        <f t="shared" si="140"/>
        <v>520.02</v>
      </c>
      <c r="BG528" s="65">
        <f t="shared" si="143"/>
        <v>275864.52999999997</v>
      </c>
      <c r="BH528" s="73">
        <f t="shared" si="145"/>
        <v>6.9289575350831077E-4</v>
      </c>
      <c r="BI528" s="74">
        <f t="shared" si="146"/>
        <v>6.9289575350831099E-4</v>
      </c>
    </row>
    <row r="529" spans="1:61" ht="15.75" customHeight="1" x14ac:dyDescent="0.25">
      <c r="A529" s="59">
        <v>1</v>
      </c>
      <c r="B529" s="60">
        <v>588</v>
      </c>
      <c r="C529" s="60">
        <v>17</v>
      </c>
      <c r="D529" s="77" t="s">
        <v>85</v>
      </c>
      <c r="E529" s="61" t="s">
        <v>606</v>
      </c>
      <c r="F529" s="62">
        <v>2995</v>
      </c>
      <c r="G529" s="63">
        <v>10</v>
      </c>
      <c r="H529" s="63">
        <v>752130.29</v>
      </c>
      <c r="I529" s="64">
        <v>0</v>
      </c>
      <c r="J529" s="65">
        <v>827343.32</v>
      </c>
      <c r="K529" s="63">
        <v>893533.41</v>
      </c>
      <c r="L529" s="64">
        <v>0</v>
      </c>
      <c r="M529" s="65">
        <v>982886.75</v>
      </c>
      <c r="N529" s="63">
        <v>792089.64</v>
      </c>
      <c r="O529" s="64">
        <v>0</v>
      </c>
      <c r="P529" s="65">
        <v>871298.61</v>
      </c>
      <c r="Q529" s="63">
        <v>851976.5</v>
      </c>
      <c r="R529" s="64">
        <v>0</v>
      </c>
      <c r="S529" s="65">
        <v>937174.15</v>
      </c>
      <c r="T529" s="63">
        <v>727530.61</v>
      </c>
      <c r="U529" s="64">
        <v>0</v>
      </c>
      <c r="V529" s="66">
        <v>800283.67</v>
      </c>
      <c r="W529" s="63">
        <v>831777.75</v>
      </c>
      <c r="X529" s="64">
        <v>0</v>
      </c>
      <c r="Y529" s="66">
        <v>914955.53</v>
      </c>
      <c r="Z529" s="63">
        <v>991539.24</v>
      </c>
      <c r="AA529" s="67">
        <v>214250</v>
      </c>
      <c r="AB529" s="64">
        <v>0</v>
      </c>
      <c r="AC529" s="66">
        <v>2695870.24</v>
      </c>
      <c r="AD529" s="63">
        <v>868772.17</v>
      </c>
      <c r="AE529" s="67">
        <v>197720.62</v>
      </c>
      <c r="AF529" s="64">
        <v>0</v>
      </c>
      <c r="AG529" s="66">
        <v>2460095.7799999998</v>
      </c>
      <c r="AH529" s="63">
        <v>979938.64</v>
      </c>
      <c r="AI529" s="67">
        <v>316618.52</v>
      </c>
      <c r="AJ529" s="63">
        <v>0</v>
      </c>
      <c r="AK529" s="66">
        <v>2610798.86</v>
      </c>
      <c r="AL529" s="63">
        <v>1287757.99</v>
      </c>
      <c r="AM529" s="67">
        <v>342294.45</v>
      </c>
      <c r="AN529" s="63">
        <v>0</v>
      </c>
      <c r="AO529" s="66">
        <v>2960794.29</v>
      </c>
      <c r="AP529" s="63">
        <v>1790630.28</v>
      </c>
      <c r="AQ529" s="67">
        <v>336146.24</v>
      </c>
      <c r="AR529" s="63">
        <v>0</v>
      </c>
      <c r="AS529" s="66">
        <f t="shared" si="141"/>
        <v>3695209.628000001</v>
      </c>
      <c r="AT529" s="68"/>
      <c r="AU529" s="69"/>
      <c r="AV529" s="63">
        <v>8406</v>
      </c>
      <c r="AW529" s="63">
        <v>7863</v>
      </c>
      <c r="AX529" s="63">
        <v>8590</v>
      </c>
      <c r="AY529" s="63">
        <v>8771</v>
      </c>
      <c r="AZ529" s="63">
        <v>9568</v>
      </c>
      <c r="BA529" s="63">
        <v>9548</v>
      </c>
      <c r="BB529" s="63"/>
      <c r="BC529" s="63"/>
      <c r="BD529" s="70">
        <f t="shared" si="144"/>
        <v>2884553.76</v>
      </c>
      <c r="BE529" s="71">
        <f t="shared" si="142"/>
        <v>963.12</v>
      </c>
      <c r="BF529" s="72">
        <f t="shared" si="140"/>
        <v>520.02</v>
      </c>
      <c r="BG529" s="65">
        <f t="shared" si="143"/>
        <v>0</v>
      </c>
      <c r="BH529" s="73">
        <f t="shared" si="145"/>
        <v>0</v>
      </c>
      <c r="BI529" s="74">
        <f t="shared" si="146"/>
        <v>0</v>
      </c>
    </row>
    <row r="530" spans="1:61" ht="15.75" customHeight="1" x14ac:dyDescent="0.25">
      <c r="A530" s="59">
        <v>1</v>
      </c>
      <c r="B530" s="60">
        <v>589</v>
      </c>
      <c r="C530" s="60">
        <v>17</v>
      </c>
      <c r="D530" s="77" t="s">
        <v>85</v>
      </c>
      <c r="E530" s="61" t="s">
        <v>607</v>
      </c>
      <c r="F530" s="62">
        <v>498</v>
      </c>
      <c r="G530" s="63">
        <v>10</v>
      </c>
      <c r="H530" s="63">
        <v>85295.56</v>
      </c>
      <c r="I530" s="64">
        <v>0</v>
      </c>
      <c r="J530" s="65">
        <v>93825.11</v>
      </c>
      <c r="K530" s="63">
        <v>82808.53</v>
      </c>
      <c r="L530" s="64">
        <v>0</v>
      </c>
      <c r="M530" s="65">
        <v>91089.38</v>
      </c>
      <c r="N530" s="63">
        <v>60292.21</v>
      </c>
      <c r="O530" s="64">
        <v>0</v>
      </c>
      <c r="P530" s="65">
        <v>66321.429999999993</v>
      </c>
      <c r="Q530" s="63">
        <v>75228.83</v>
      </c>
      <c r="R530" s="64">
        <v>0</v>
      </c>
      <c r="S530" s="65">
        <v>82751.710000000006</v>
      </c>
      <c r="T530" s="63">
        <v>67877.899999999994</v>
      </c>
      <c r="U530" s="64">
        <v>0</v>
      </c>
      <c r="V530" s="66">
        <v>74665.69</v>
      </c>
      <c r="W530" s="63">
        <v>77184.47</v>
      </c>
      <c r="X530" s="64">
        <v>0</v>
      </c>
      <c r="Y530" s="66">
        <v>84902.92</v>
      </c>
      <c r="Z530" s="63">
        <v>97306.83</v>
      </c>
      <c r="AA530" s="67">
        <v>1314.38</v>
      </c>
      <c r="AB530" s="64">
        <v>0</v>
      </c>
      <c r="AC530" s="66">
        <v>112599.46</v>
      </c>
      <c r="AD530" s="63">
        <v>111354.82</v>
      </c>
      <c r="AE530" s="67">
        <v>791.03</v>
      </c>
      <c r="AF530" s="64">
        <v>0</v>
      </c>
      <c r="AG530" s="66">
        <v>128627.94</v>
      </c>
      <c r="AH530" s="63">
        <v>111403.17</v>
      </c>
      <c r="AI530" s="67">
        <v>1311.54</v>
      </c>
      <c r="AJ530" s="63">
        <v>0</v>
      </c>
      <c r="AK530" s="66">
        <v>131393.45000000001</v>
      </c>
      <c r="AL530" s="63">
        <v>117344.14</v>
      </c>
      <c r="AM530" s="67">
        <v>3113.59</v>
      </c>
      <c r="AN530" s="63">
        <v>0</v>
      </c>
      <c r="AO530" s="66">
        <v>138793.17000000001</v>
      </c>
      <c r="AP530" s="63">
        <v>185857.52</v>
      </c>
      <c r="AQ530" s="67">
        <v>1807.84</v>
      </c>
      <c r="AR530" s="63">
        <v>0</v>
      </c>
      <c r="AS530" s="66">
        <f t="shared" si="141"/>
        <v>218440.772</v>
      </c>
      <c r="AT530" s="68"/>
      <c r="AU530" s="69"/>
      <c r="AV530" s="63">
        <v>32</v>
      </c>
      <c r="AW530" s="63">
        <v>32</v>
      </c>
      <c r="AX530" s="63">
        <v>47</v>
      </c>
      <c r="AY530" s="63">
        <v>60</v>
      </c>
      <c r="AZ530" s="63">
        <v>73</v>
      </c>
      <c r="BA530" s="63">
        <v>73</v>
      </c>
      <c r="BB530" s="63"/>
      <c r="BC530" s="63"/>
      <c r="BD530" s="70">
        <f t="shared" si="144"/>
        <v>145970.96</v>
      </c>
      <c r="BE530" s="71">
        <f t="shared" si="142"/>
        <v>293.11</v>
      </c>
      <c r="BF530" s="72">
        <f t="shared" si="140"/>
        <v>520.02</v>
      </c>
      <c r="BG530" s="65">
        <f t="shared" si="143"/>
        <v>113001.17999999998</v>
      </c>
      <c r="BH530" s="73">
        <f t="shared" si="145"/>
        <v>2.8382785479317781E-4</v>
      </c>
      <c r="BI530" s="74">
        <f t="shared" si="146"/>
        <v>2.8382785479317798E-4</v>
      </c>
    </row>
    <row r="531" spans="1:61" ht="15.75" customHeight="1" x14ac:dyDescent="0.25">
      <c r="A531" s="59">
        <v>1</v>
      </c>
      <c r="B531" s="60">
        <v>590</v>
      </c>
      <c r="C531" s="60">
        <v>17</v>
      </c>
      <c r="D531" s="77" t="s">
        <v>85</v>
      </c>
      <c r="E531" s="61" t="s">
        <v>608</v>
      </c>
      <c r="F531" s="62">
        <v>686</v>
      </c>
      <c r="G531" s="63">
        <v>10</v>
      </c>
      <c r="H531" s="63">
        <v>86207.1</v>
      </c>
      <c r="I531" s="64">
        <v>0</v>
      </c>
      <c r="J531" s="65">
        <v>94827.81</v>
      </c>
      <c r="K531" s="63">
        <v>70921.39</v>
      </c>
      <c r="L531" s="64">
        <v>0</v>
      </c>
      <c r="M531" s="65">
        <v>78013.53</v>
      </c>
      <c r="N531" s="63">
        <v>88947.93</v>
      </c>
      <c r="O531" s="64">
        <v>0</v>
      </c>
      <c r="P531" s="65">
        <v>97842.72</v>
      </c>
      <c r="Q531" s="63">
        <v>107081.57</v>
      </c>
      <c r="R531" s="64">
        <v>0</v>
      </c>
      <c r="S531" s="65">
        <v>117789.72</v>
      </c>
      <c r="T531" s="63">
        <v>65897.41</v>
      </c>
      <c r="U531" s="64">
        <v>0</v>
      </c>
      <c r="V531" s="66">
        <v>72487.149999999994</v>
      </c>
      <c r="W531" s="63">
        <v>82788.070000000007</v>
      </c>
      <c r="X531" s="64">
        <v>0</v>
      </c>
      <c r="Y531" s="66">
        <v>91066.880000000005</v>
      </c>
      <c r="Z531" s="63">
        <v>97092.27</v>
      </c>
      <c r="AA531" s="67">
        <v>2641.12</v>
      </c>
      <c r="AB531" s="64">
        <v>0</v>
      </c>
      <c r="AC531" s="66">
        <v>116378.85</v>
      </c>
      <c r="AD531" s="63">
        <v>92225.600000000006</v>
      </c>
      <c r="AE531" s="67">
        <v>1557.58</v>
      </c>
      <c r="AF531" s="64">
        <v>0</v>
      </c>
      <c r="AG531" s="66">
        <v>112217.4</v>
      </c>
      <c r="AH531" s="63">
        <v>89808.38</v>
      </c>
      <c r="AI531" s="67">
        <v>2799.2</v>
      </c>
      <c r="AJ531" s="63">
        <v>0</v>
      </c>
      <c r="AK531" s="66">
        <v>109068.65</v>
      </c>
      <c r="AL531" s="63">
        <v>122402.95</v>
      </c>
      <c r="AM531" s="67">
        <v>3495.04</v>
      </c>
      <c r="AN531" s="63">
        <v>0</v>
      </c>
      <c r="AO531" s="66">
        <v>143719.26999999999</v>
      </c>
      <c r="AP531" s="63">
        <v>206231.93</v>
      </c>
      <c r="AQ531" s="67">
        <v>2324.17</v>
      </c>
      <c r="AR531" s="63">
        <v>0</v>
      </c>
      <c r="AS531" s="66">
        <f t="shared" si="141"/>
        <v>238970.73200000002</v>
      </c>
      <c r="AT531" s="68"/>
      <c r="AU531" s="69"/>
      <c r="AV531" s="63">
        <v>57</v>
      </c>
      <c r="AW531" s="63">
        <v>57</v>
      </c>
      <c r="AX531" s="63">
        <v>61</v>
      </c>
      <c r="AY531" s="63">
        <v>59</v>
      </c>
      <c r="AZ531" s="63">
        <v>67</v>
      </c>
      <c r="BA531" s="63">
        <v>67</v>
      </c>
      <c r="BB531" s="63"/>
      <c r="BC531" s="63"/>
      <c r="BD531" s="70">
        <f t="shared" si="144"/>
        <v>144070.98000000001</v>
      </c>
      <c r="BE531" s="71">
        <f t="shared" si="142"/>
        <v>210.02</v>
      </c>
      <c r="BF531" s="72">
        <f t="shared" si="140"/>
        <v>520.02</v>
      </c>
      <c r="BG531" s="65">
        <f t="shared" si="143"/>
        <v>212660</v>
      </c>
      <c r="BH531" s="73">
        <f t="shared" si="145"/>
        <v>5.341433744348263E-4</v>
      </c>
      <c r="BI531" s="74">
        <f t="shared" si="146"/>
        <v>5.3414337443482597E-4</v>
      </c>
    </row>
    <row r="532" spans="1:61" ht="15.75" customHeight="1" x14ac:dyDescent="0.25">
      <c r="A532" s="59">
        <v>1</v>
      </c>
      <c r="B532" s="60">
        <v>591</v>
      </c>
      <c r="C532" s="60">
        <v>17</v>
      </c>
      <c r="D532" s="77" t="s">
        <v>85</v>
      </c>
      <c r="E532" s="61" t="s">
        <v>609</v>
      </c>
      <c r="F532" s="62">
        <v>1968</v>
      </c>
      <c r="G532" s="63">
        <v>10</v>
      </c>
      <c r="H532" s="63">
        <v>187336.56</v>
      </c>
      <c r="I532" s="64">
        <v>15983.77</v>
      </c>
      <c r="J532" s="65">
        <v>188488.07</v>
      </c>
      <c r="K532" s="63">
        <v>196409.01</v>
      </c>
      <c r="L532" s="64">
        <v>16283.81</v>
      </c>
      <c r="M532" s="65">
        <v>198137.72</v>
      </c>
      <c r="N532" s="63">
        <v>155861.76000000001</v>
      </c>
      <c r="O532" s="64">
        <v>8734.2000000000007</v>
      </c>
      <c r="P532" s="65">
        <v>161840.31</v>
      </c>
      <c r="Q532" s="63">
        <v>198227.23</v>
      </c>
      <c r="R532" s="64">
        <v>11484.62</v>
      </c>
      <c r="S532" s="65">
        <v>205416.87</v>
      </c>
      <c r="T532" s="63">
        <v>188353.16</v>
      </c>
      <c r="U532" s="64">
        <v>10953.42</v>
      </c>
      <c r="V532" s="66">
        <v>195139.72</v>
      </c>
      <c r="W532" s="63">
        <v>251031.67</v>
      </c>
      <c r="X532" s="64">
        <v>14209.37</v>
      </c>
      <c r="Y532" s="66">
        <v>260504.52</v>
      </c>
      <c r="Z532" s="63">
        <v>336795.5</v>
      </c>
      <c r="AA532" s="67">
        <v>3276.76</v>
      </c>
      <c r="AB532" s="64">
        <v>19063.939999999999</v>
      </c>
      <c r="AC532" s="66">
        <v>358820.85</v>
      </c>
      <c r="AD532" s="63">
        <v>355097.45</v>
      </c>
      <c r="AE532" s="67">
        <v>1231.44</v>
      </c>
      <c r="AF532" s="64">
        <v>19270.5</v>
      </c>
      <c r="AG532" s="66">
        <v>383165.54</v>
      </c>
      <c r="AH532" s="63">
        <v>276539.33</v>
      </c>
      <c r="AI532" s="67">
        <v>3260.04</v>
      </c>
      <c r="AJ532" s="63">
        <v>15656.86</v>
      </c>
      <c r="AK532" s="66">
        <v>314043.64</v>
      </c>
      <c r="AL532" s="63">
        <v>352993.95</v>
      </c>
      <c r="AM532" s="67">
        <v>2806.37</v>
      </c>
      <c r="AN532" s="63">
        <v>19981.12</v>
      </c>
      <c r="AO532" s="66">
        <v>393886.06</v>
      </c>
      <c r="AP532" s="63">
        <v>500266.82</v>
      </c>
      <c r="AQ532" s="67">
        <v>3447.04</v>
      </c>
      <c r="AR532" s="63">
        <v>28317.071250000001</v>
      </c>
      <c r="AS532" s="66">
        <f t="shared" si="141"/>
        <v>557179.68762500002</v>
      </c>
      <c r="AT532" s="68"/>
      <c r="AU532" s="69"/>
      <c r="AV532" s="63">
        <v>59</v>
      </c>
      <c r="AW532" s="63">
        <v>69</v>
      </c>
      <c r="AX532" s="63">
        <v>140</v>
      </c>
      <c r="AY532" s="63">
        <v>140</v>
      </c>
      <c r="AZ532" s="63">
        <v>191</v>
      </c>
      <c r="BA532" s="63">
        <v>191</v>
      </c>
      <c r="BB532" s="63"/>
      <c r="BC532" s="63"/>
      <c r="BD532" s="70">
        <f t="shared" si="144"/>
        <v>401419.16</v>
      </c>
      <c r="BE532" s="71">
        <f t="shared" si="142"/>
        <v>203.97</v>
      </c>
      <c r="BF532" s="72">
        <f t="shared" si="140"/>
        <v>520.02</v>
      </c>
      <c r="BG532" s="65">
        <f t="shared" si="143"/>
        <v>621986.39999999991</v>
      </c>
      <c r="BH532" s="73">
        <f t="shared" si="145"/>
        <v>1.5622586031626522E-3</v>
      </c>
      <c r="BI532" s="74">
        <f t="shared" si="146"/>
        <v>1.56225860316265E-3</v>
      </c>
    </row>
    <row r="533" spans="1:61" ht="15.75" customHeight="1" x14ac:dyDescent="0.25">
      <c r="A533" s="59">
        <v>1</v>
      </c>
      <c r="B533" s="60">
        <v>592</v>
      </c>
      <c r="C533" s="60">
        <v>17</v>
      </c>
      <c r="D533" s="77" t="s">
        <v>85</v>
      </c>
      <c r="E533" s="61" t="s">
        <v>610</v>
      </c>
      <c r="F533" s="62">
        <v>936</v>
      </c>
      <c r="G533" s="63">
        <v>10</v>
      </c>
      <c r="H533" s="63">
        <v>248736.31</v>
      </c>
      <c r="I533" s="64">
        <v>22386.41</v>
      </c>
      <c r="J533" s="65">
        <v>248984.89</v>
      </c>
      <c r="K533" s="63">
        <v>253854.31</v>
      </c>
      <c r="L533" s="64">
        <v>22847.03</v>
      </c>
      <c r="M533" s="65">
        <v>254108.01</v>
      </c>
      <c r="N533" s="63">
        <v>371320.31</v>
      </c>
      <c r="O533" s="64">
        <v>33418.879999999997</v>
      </c>
      <c r="P533" s="65">
        <v>371691.58</v>
      </c>
      <c r="Q533" s="63">
        <v>426509.51</v>
      </c>
      <c r="R533" s="64">
        <v>38745.1</v>
      </c>
      <c r="S533" s="65">
        <v>426540.85</v>
      </c>
      <c r="T533" s="63">
        <v>348502.37</v>
      </c>
      <c r="U533" s="64">
        <v>31808.43</v>
      </c>
      <c r="V533" s="66">
        <v>348363.34</v>
      </c>
      <c r="W533" s="63">
        <v>429391.24</v>
      </c>
      <c r="X533" s="64">
        <v>39035.629999999997</v>
      </c>
      <c r="Y533" s="66">
        <v>429391.17</v>
      </c>
      <c r="Z533" s="63">
        <v>427037</v>
      </c>
      <c r="AA533" s="67">
        <v>44113.39</v>
      </c>
      <c r="AB533" s="64">
        <v>38821.61</v>
      </c>
      <c r="AC533" s="66">
        <v>641303.37</v>
      </c>
      <c r="AD533" s="63">
        <v>338493.88</v>
      </c>
      <c r="AE533" s="67">
        <v>38122.97</v>
      </c>
      <c r="AF533" s="64">
        <v>30216.07</v>
      </c>
      <c r="AG533" s="66">
        <v>547478.91</v>
      </c>
      <c r="AH533" s="63">
        <v>345179.17</v>
      </c>
      <c r="AI533" s="67">
        <v>51536.13</v>
      </c>
      <c r="AJ533" s="63">
        <v>31413.47</v>
      </c>
      <c r="AK533" s="66">
        <v>555623.55000000005</v>
      </c>
      <c r="AL533" s="63">
        <v>390273.54</v>
      </c>
      <c r="AM533" s="67">
        <v>59322.94</v>
      </c>
      <c r="AN533" s="63">
        <v>35459.18</v>
      </c>
      <c r="AO533" s="66">
        <v>608198.03</v>
      </c>
      <c r="AP533" s="63">
        <v>614878.88</v>
      </c>
      <c r="AQ533" s="67">
        <v>58964.26</v>
      </c>
      <c r="AR533" s="63">
        <v>55898.358635999997</v>
      </c>
      <c r="AS533" s="66">
        <f t="shared" si="141"/>
        <v>859228.94350040017</v>
      </c>
      <c r="AT533" s="68"/>
      <c r="AU533" s="69"/>
      <c r="AV533" s="63">
        <v>1200</v>
      </c>
      <c r="AW533" s="63">
        <v>1143</v>
      </c>
      <c r="AX533" s="63">
        <v>1220</v>
      </c>
      <c r="AY533" s="63">
        <v>1293</v>
      </c>
      <c r="AZ533" s="63">
        <v>1412</v>
      </c>
      <c r="BA533" s="63">
        <v>1412</v>
      </c>
      <c r="BB533" s="63"/>
      <c r="BC533" s="63"/>
      <c r="BD533" s="70">
        <f t="shared" si="144"/>
        <v>642366.56000000006</v>
      </c>
      <c r="BE533" s="71">
        <f t="shared" si="142"/>
        <v>686.29</v>
      </c>
      <c r="BF533" s="72">
        <f t="shared" si="140"/>
        <v>520.02</v>
      </c>
      <c r="BG533" s="65">
        <f t="shared" si="143"/>
        <v>0</v>
      </c>
      <c r="BH533" s="73">
        <f t="shared" si="145"/>
        <v>0</v>
      </c>
      <c r="BI533" s="74">
        <f t="shared" si="146"/>
        <v>0</v>
      </c>
    </row>
    <row r="534" spans="1:61" ht="15.75" customHeight="1" x14ac:dyDescent="0.25">
      <c r="A534" s="59">
        <v>1</v>
      </c>
      <c r="B534" s="60">
        <v>593</v>
      </c>
      <c r="C534" s="60">
        <v>17</v>
      </c>
      <c r="D534" s="77" t="s">
        <v>85</v>
      </c>
      <c r="E534" s="61" t="s">
        <v>611</v>
      </c>
      <c r="F534" s="62">
        <v>1819</v>
      </c>
      <c r="G534" s="63">
        <v>10</v>
      </c>
      <c r="H534" s="63">
        <v>631347.78</v>
      </c>
      <c r="I534" s="64">
        <v>56821.41</v>
      </c>
      <c r="J534" s="65">
        <v>631979.01</v>
      </c>
      <c r="K534" s="63">
        <v>668982.14</v>
      </c>
      <c r="L534" s="64">
        <v>60208.5</v>
      </c>
      <c r="M534" s="65">
        <v>669651</v>
      </c>
      <c r="N534" s="63">
        <v>579020.97</v>
      </c>
      <c r="O534" s="64">
        <v>52111.91</v>
      </c>
      <c r="P534" s="65">
        <v>579599.96</v>
      </c>
      <c r="Q534" s="63">
        <v>624542.51</v>
      </c>
      <c r="R534" s="64">
        <v>56931.83</v>
      </c>
      <c r="S534" s="65">
        <v>624371.75</v>
      </c>
      <c r="T534" s="63">
        <v>561802.23</v>
      </c>
      <c r="U534" s="64">
        <v>51270.58</v>
      </c>
      <c r="V534" s="66">
        <v>561584.81999999995</v>
      </c>
      <c r="W534" s="63">
        <v>659745.23</v>
      </c>
      <c r="X534" s="64">
        <v>59976.89</v>
      </c>
      <c r="Y534" s="66">
        <v>659745.16</v>
      </c>
      <c r="Z534" s="63">
        <v>750317.13</v>
      </c>
      <c r="AA534" s="67">
        <v>204449.22</v>
      </c>
      <c r="AB534" s="64">
        <v>68210.7</v>
      </c>
      <c r="AC534" s="66">
        <v>1605275.61</v>
      </c>
      <c r="AD534" s="63">
        <v>642592.34</v>
      </c>
      <c r="AE534" s="67">
        <v>140397.65</v>
      </c>
      <c r="AF534" s="64">
        <v>58961.43</v>
      </c>
      <c r="AG534" s="66">
        <v>1563248.41</v>
      </c>
      <c r="AH534" s="63">
        <v>679111.57</v>
      </c>
      <c r="AI534" s="67">
        <v>246271.73</v>
      </c>
      <c r="AJ534" s="63">
        <v>61737.599999999999</v>
      </c>
      <c r="AK534" s="66">
        <v>1527045.83</v>
      </c>
      <c r="AL534" s="63">
        <v>825053.54</v>
      </c>
      <c r="AM534" s="67">
        <v>243872.94</v>
      </c>
      <c r="AN534" s="63">
        <v>75005.09</v>
      </c>
      <c r="AO534" s="66">
        <v>1701029.57</v>
      </c>
      <c r="AP534" s="63">
        <v>956001.49</v>
      </c>
      <c r="AQ534" s="67">
        <v>227669.77</v>
      </c>
      <c r="AR534" s="63">
        <v>86907.012625000003</v>
      </c>
      <c r="AS534" s="66">
        <f t="shared" si="141"/>
        <v>1788243.8501125001</v>
      </c>
      <c r="AT534" s="68"/>
      <c r="AU534" s="69"/>
      <c r="AV534" s="63">
        <v>4931</v>
      </c>
      <c r="AW534" s="63">
        <v>4912</v>
      </c>
      <c r="AX534" s="63">
        <v>5109</v>
      </c>
      <c r="AY534" s="63">
        <v>5225</v>
      </c>
      <c r="AZ534" s="63">
        <v>4944</v>
      </c>
      <c r="BA534" s="63">
        <v>4944</v>
      </c>
      <c r="BB534" s="63"/>
      <c r="BC534" s="63"/>
      <c r="BD534" s="70">
        <f t="shared" si="144"/>
        <v>1636968.65</v>
      </c>
      <c r="BE534" s="71">
        <f t="shared" si="142"/>
        <v>899.93</v>
      </c>
      <c r="BF534" s="72">
        <f t="shared" si="140"/>
        <v>520.02</v>
      </c>
      <c r="BG534" s="65">
        <f t="shared" si="143"/>
        <v>0</v>
      </c>
      <c r="BH534" s="73">
        <f t="shared" si="145"/>
        <v>0</v>
      </c>
      <c r="BI534" s="74">
        <f t="shared" si="146"/>
        <v>0</v>
      </c>
    </row>
    <row r="535" spans="1:61" ht="15.75" customHeight="1" x14ac:dyDescent="0.25">
      <c r="A535" s="59">
        <v>1</v>
      </c>
      <c r="B535" s="60">
        <v>595</v>
      </c>
      <c r="C535" s="60">
        <v>17</v>
      </c>
      <c r="D535" s="77" t="s">
        <v>85</v>
      </c>
      <c r="E535" s="61" t="s">
        <v>612</v>
      </c>
      <c r="F535" s="62">
        <v>289</v>
      </c>
      <c r="G535" s="63">
        <v>10</v>
      </c>
      <c r="H535" s="63">
        <v>77170.570000000007</v>
      </c>
      <c r="I535" s="64">
        <v>756.42</v>
      </c>
      <c r="J535" s="65">
        <v>84055.57</v>
      </c>
      <c r="K535" s="63">
        <v>70400.600000000006</v>
      </c>
      <c r="L535" s="64">
        <v>690.06</v>
      </c>
      <c r="M535" s="65">
        <v>76681.59</v>
      </c>
      <c r="N535" s="63">
        <v>66779.789999999994</v>
      </c>
      <c r="O535" s="64">
        <v>654.55999999999995</v>
      </c>
      <c r="P535" s="65">
        <v>72737.75</v>
      </c>
      <c r="Q535" s="63">
        <v>74923.16</v>
      </c>
      <c r="R535" s="64">
        <v>737.86</v>
      </c>
      <c r="S535" s="65">
        <v>81603.83</v>
      </c>
      <c r="T535" s="63">
        <v>51970.02</v>
      </c>
      <c r="U535" s="64">
        <v>512.08000000000004</v>
      </c>
      <c r="V535" s="66">
        <v>56603.73</v>
      </c>
      <c r="W535" s="63">
        <v>63147.65</v>
      </c>
      <c r="X535" s="64">
        <v>625.21</v>
      </c>
      <c r="Y535" s="66">
        <v>68774.679999999993</v>
      </c>
      <c r="Z535" s="63">
        <v>61055.76</v>
      </c>
      <c r="AA535" s="67">
        <v>1228.79</v>
      </c>
      <c r="AB535" s="64">
        <v>604.5</v>
      </c>
      <c r="AC535" s="66">
        <v>76532.33</v>
      </c>
      <c r="AD535" s="63">
        <v>61373.21</v>
      </c>
      <c r="AE535" s="67">
        <v>1232.47</v>
      </c>
      <c r="AF535" s="64">
        <v>590.66</v>
      </c>
      <c r="AG535" s="66">
        <v>74702.78</v>
      </c>
      <c r="AH535" s="63">
        <v>57882.87</v>
      </c>
      <c r="AI535" s="67">
        <v>2055.5500000000002</v>
      </c>
      <c r="AJ535" s="63">
        <v>0</v>
      </c>
      <c r="AK535" s="66">
        <v>75644.570000000007</v>
      </c>
      <c r="AL535" s="63">
        <v>91296.52</v>
      </c>
      <c r="AM535" s="67">
        <v>878.87</v>
      </c>
      <c r="AN535" s="63">
        <v>0</v>
      </c>
      <c r="AO535" s="66">
        <v>115007.89</v>
      </c>
      <c r="AP535" s="63">
        <v>146395.12</v>
      </c>
      <c r="AQ535" s="67">
        <v>1503.35</v>
      </c>
      <c r="AR535" s="63">
        <v>0</v>
      </c>
      <c r="AS535" s="66">
        <f t="shared" si="141"/>
        <v>176680.99900000001</v>
      </c>
      <c r="AT535" s="68"/>
      <c r="AU535" s="69"/>
      <c r="AV535" s="63">
        <v>52</v>
      </c>
      <c r="AW535" s="63">
        <v>42</v>
      </c>
      <c r="AX535" s="63">
        <v>65</v>
      </c>
      <c r="AY535" s="63">
        <v>71</v>
      </c>
      <c r="AZ535" s="63">
        <v>79</v>
      </c>
      <c r="BA535" s="63">
        <v>79</v>
      </c>
      <c r="BB535" s="63"/>
      <c r="BC535" s="63"/>
      <c r="BD535" s="70">
        <f t="shared" si="144"/>
        <v>103713.71</v>
      </c>
      <c r="BE535" s="71">
        <f t="shared" si="142"/>
        <v>358.87</v>
      </c>
      <c r="BF535" s="72">
        <f t="shared" si="140"/>
        <v>520.02</v>
      </c>
      <c r="BG535" s="65">
        <f t="shared" si="143"/>
        <v>46572.349999999991</v>
      </c>
      <c r="BH535" s="73">
        <f t="shared" si="145"/>
        <v>1.1697692177353418E-4</v>
      </c>
      <c r="BI535" s="74">
        <f t="shared" si="146"/>
        <v>1.1697692177353401E-4</v>
      </c>
    </row>
    <row r="536" spans="1:61" ht="15.75" customHeight="1" x14ac:dyDescent="0.25">
      <c r="A536" s="59">
        <v>1</v>
      </c>
      <c r="B536" s="60">
        <v>596</v>
      </c>
      <c r="C536" s="60">
        <v>18</v>
      </c>
      <c r="D536" s="77" t="s">
        <v>85</v>
      </c>
      <c r="E536" s="61" t="s">
        <v>613</v>
      </c>
      <c r="F536" s="62">
        <v>1404</v>
      </c>
      <c r="G536" s="63">
        <v>10</v>
      </c>
      <c r="H536" s="63">
        <v>307605.28999999998</v>
      </c>
      <c r="I536" s="64">
        <v>14501.4</v>
      </c>
      <c r="J536" s="65">
        <v>322414.28000000003</v>
      </c>
      <c r="K536" s="63">
        <v>354481.28</v>
      </c>
      <c r="L536" s="64">
        <v>16711.259999999998</v>
      </c>
      <c r="M536" s="65">
        <v>371547.02</v>
      </c>
      <c r="N536" s="63">
        <v>331991.98</v>
      </c>
      <c r="O536" s="64">
        <v>15651.09</v>
      </c>
      <c r="P536" s="65">
        <v>347974.98</v>
      </c>
      <c r="Q536" s="63">
        <v>309638.52</v>
      </c>
      <c r="R536" s="64">
        <v>14727.41</v>
      </c>
      <c r="S536" s="65">
        <v>324402.23</v>
      </c>
      <c r="T536" s="63">
        <v>308185.61</v>
      </c>
      <c r="U536" s="64">
        <v>14714.72</v>
      </c>
      <c r="V536" s="66">
        <v>322817.98</v>
      </c>
      <c r="W536" s="63">
        <v>403825.54</v>
      </c>
      <c r="X536" s="64">
        <v>19229.919999999998</v>
      </c>
      <c r="Y536" s="66">
        <v>423055.18</v>
      </c>
      <c r="Z536" s="63">
        <v>455704.11</v>
      </c>
      <c r="AA536" s="67">
        <v>6734.34</v>
      </c>
      <c r="AB536" s="64">
        <v>21700.35</v>
      </c>
      <c r="AC536" s="66">
        <v>519926.7</v>
      </c>
      <c r="AD536" s="63">
        <v>391151.44</v>
      </c>
      <c r="AE536" s="67">
        <v>6072</v>
      </c>
      <c r="AF536" s="64">
        <v>18626.38</v>
      </c>
      <c r="AG536" s="66">
        <v>455218.61</v>
      </c>
      <c r="AH536" s="63">
        <v>406472.7</v>
      </c>
      <c r="AI536" s="67">
        <v>8094.75</v>
      </c>
      <c r="AJ536" s="63">
        <v>19355.86</v>
      </c>
      <c r="AK536" s="66">
        <v>478461.24</v>
      </c>
      <c r="AL536" s="63">
        <v>487526.82</v>
      </c>
      <c r="AM536" s="67">
        <v>7456.33</v>
      </c>
      <c r="AN536" s="63">
        <v>23470.69</v>
      </c>
      <c r="AO536" s="66">
        <v>563358.73</v>
      </c>
      <c r="AP536" s="63">
        <v>766133.84</v>
      </c>
      <c r="AQ536" s="67">
        <v>8275.56</v>
      </c>
      <c r="AR536" s="63">
        <v>36375.097500000003</v>
      </c>
      <c r="AS536" s="66">
        <f t="shared" si="141"/>
        <v>862174.74474999995</v>
      </c>
      <c r="AT536" s="68"/>
      <c r="AU536" s="69"/>
      <c r="AV536" s="63">
        <v>228</v>
      </c>
      <c r="AW536" s="63">
        <v>238</v>
      </c>
      <c r="AX536" s="63">
        <v>281</v>
      </c>
      <c r="AY536" s="63">
        <v>279</v>
      </c>
      <c r="AZ536" s="63">
        <v>313</v>
      </c>
      <c r="BA536" s="63">
        <v>313</v>
      </c>
      <c r="BB536" s="63"/>
      <c r="BC536" s="63"/>
      <c r="BD536" s="70">
        <f t="shared" si="144"/>
        <v>575828</v>
      </c>
      <c r="BE536" s="71">
        <f t="shared" si="142"/>
        <v>410.13</v>
      </c>
      <c r="BF536" s="72">
        <f t="shared" si="140"/>
        <v>520.02</v>
      </c>
      <c r="BG536" s="65">
        <f t="shared" si="143"/>
        <v>154285.55999999997</v>
      </c>
      <c r="BH536" s="73">
        <f t="shared" si="145"/>
        <v>3.8752285171149653E-4</v>
      </c>
      <c r="BI536" s="74">
        <f t="shared" si="146"/>
        <v>3.8752285171149702E-4</v>
      </c>
    </row>
    <row r="537" spans="1:61" ht="15.75" customHeight="1" x14ac:dyDescent="0.25">
      <c r="A537" s="59">
        <v>1</v>
      </c>
      <c r="B537" s="60">
        <v>597</v>
      </c>
      <c r="C537" s="60">
        <v>18</v>
      </c>
      <c r="D537" s="77" t="s">
        <v>85</v>
      </c>
      <c r="E537" s="61" t="s">
        <v>614</v>
      </c>
      <c r="F537" s="62">
        <v>1493</v>
      </c>
      <c r="G537" s="63">
        <v>10</v>
      </c>
      <c r="H537" s="63">
        <v>405667.47</v>
      </c>
      <c r="I537" s="64">
        <v>19124.32</v>
      </c>
      <c r="J537" s="65">
        <v>425197.46</v>
      </c>
      <c r="K537" s="63">
        <v>426357.03</v>
      </c>
      <c r="L537" s="64">
        <v>20099.68</v>
      </c>
      <c r="M537" s="65">
        <v>446883.09</v>
      </c>
      <c r="N537" s="63">
        <v>378419.18</v>
      </c>
      <c r="O537" s="64">
        <v>17839.8</v>
      </c>
      <c r="P537" s="65">
        <v>396637.31</v>
      </c>
      <c r="Q537" s="63">
        <v>398653.86</v>
      </c>
      <c r="R537" s="64">
        <v>19043.810000000001</v>
      </c>
      <c r="S537" s="65">
        <v>417571.06</v>
      </c>
      <c r="T537" s="63">
        <v>383275.05</v>
      </c>
      <c r="U537" s="64">
        <v>18495.490000000002</v>
      </c>
      <c r="V537" s="66">
        <v>401257.51</v>
      </c>
      <c r="W537" s="63">
        <v>444886.87</v>
      </c>
      <c r="X537" s="64">
        <v>21185.24</v>
      </c>
      <c r="Y537" s="66">
        <v>466071.8</v>
      </c>
      <c r="Z537" s="63">
        <v>659870.23</v>
      </c>
      <c r="AA537" s="67">
        <v>24365.29</v>
      </c>
      <c r="AB537" s="64">
        <v>31422.59</v>
      </c>
      <c r="AC537" s="66">
        <v>825888.16</v>
      </c>
      <c r="AD537" s="63">
        <v>415462.89</v>
      </c>
      <c r="AE537" s="67">
        <v>24153.48</v>
      </c>
      <c r="AF537" s="64">
        <v>19784.080000000002</v>
      </c>
      <c r="AG537" s="66">
        <v>576645.22</v>
      </c>
      <c r="AH537" s="63">
        <v>479351.58</v>
      </c>
      <c r="AI537" s="67">
        <v>35689.269999999997</v>
      </c>
      <c r="AJ537" s="63">
        <v>22826.28</v>
      </c>
      <c r="AK537" s="66">
        <v>699212.68</v>
      </c>
      <c r="AL537" s="63">
        <v>614795.62</v>
      </c>
      <c r="AM537" s="67">
        <v>42304.46</v>
      </c>
      <c r="AN537" s="63">
        <v>29276</v>
      </c>
      <c r="AO537" s="66">
        <v>823756.07</v>
      </c>
      <c r="AP537" s="63">
        <v>940544.71</v>
      </c>
      <c r="AQ537" s="67">
        <v>43534.34</v>
      </c>
      <c r="AR537" s="63">
        <v>44787.928124999999</v>
      </c>
      <c r="AS537" s="66">
        <f t="shared" si="141"/>
        <v>1200668.2620625</v>
      </c>
      <c r="AT537" s="68"/>
      <c r="AU537" s="69"/>
      <c r="AV537" s="63">
        <v>737</v>
      </c>
      <c r="AW537" s="63">
        <v>767</v>
      </c>
      <c r="AX537" s="63">
        <v>1079</v>
      </c>
      <c r="AY537" s="63">
        <v>1033</v>
      </c>
      <c r="AZ537" s="63">
        <v>1202</v>
      </c>
      <c r="BA537" s="63">
        <v>1198</v>
      </c>
      <c r="BB537" s="63"/>
      <c r="BC537" s="63"/>
      <c r="BD537" s="70">
        <f t="shared" si="144"/>
        <v>825234.08</v>
      </c>
      <c r="BE537" s="71">
        <f t="shared" si="142"/>
        <v>552.74</v>
      </c>
      <c r="BF537" s="72">
        <f t="shared" si="140"/>
        <v>520.02</v>
      </c>
      <c r="BG537" s="65">
        <f t="shared" si="143"/>
        <v>0</v>
      </c>
      <c r="BH537" s="73">
        <f t="shared" si="145"/>
        <v>0</v>
      </c>
      <c r="BI537" s="74">
        <f t="shared" si="146"/>
        <v>0</v>
      </c>
    </row>
    <row r="538" spans="1:61" ht="15.75" customHeight="1" x14ac:dyDescent="0.25">
      <c r="A538" s="59">
        <v>1</v>
      </c>
      <c r="B538" s="60">
        <v>598</v>
      </c>
      <c r="C538" s="60">
        <v>19</v>
      </c>
      <c r="D538" s="77" t="s">
        <v>85</v>
      </c>
      <c r="E538" s="61" t="s">
        <v>615</v>
      </c>
      <c r="F538" s="62">
        <v>1636</v>
      </c>
      <c r="G538" s="63">
        <v>10</v>
      </c>
      <c r="H538" s="63">
        <v>402772.76</v>
      </c>
      <c r="I538" s="64">
        <v>55742.97</v>
      </c>
      <c r="J538" s="65">
        <v>381732.77</v>
      </c>
      <c r="K538" s="63">
        <v>419414.86</v>
      </c>
      <c r="L538" s="64">
        <v>57536.35</v>
      </c>
      <c r="M538" s="65">
        <v>398066.37</v>
      </c>
      <c r="N538" s="63">
        <v>615146.80000000005</v>
      </c>
      <c r="O538" s="64">
        <v>55363.28</v>
      </c>
      <c r="P538" s="65">
        <v>615761.87</v>
      </c>
      <c r="Q538" s="63">
        <v>630190.26</v>
      </c>
      <c r="R538" s="64">
        <v>57310.54</v>
      </c>
      <c r="S538" s="65">
        <v>630167.68000000005</v>
      </c>
      <c r="T538" s="63">
        <v>579691.82999999996</v>
      </c>
      <c r="U538" s="64">
        <v>52809.45</v>
      </c>
      <c r="V538" s="66">
        <v>579570.62</v>
      </c>
      <c r="W538" s="63">
        <v>862619.39</v>
      </c>
      <c r="X538" s="64">
        <v>78420.03</v>
      </c>
      <c r="Y538" s="66">
        <v>862619.29</v>
      </c>
      <c r="Z538" s="63">
        <v>767837.16</v>
      </c>
      <c r="AA538" s="67">
        <v>40858.03</v>
      </c>
      <c r="AB538" s="64">
        <v>69803.47</v>
      </c>
      <c r="AC538" s="66">
        <v>911664.88</v>
      </c>
      <c r="AD538" s="63">
        <v>509219.19</v>
      </c>
      <c r="AE538" s="67">
        <v>21964.61</v>
      </c>
      <c r="AF538" s="64">
        <v>46957.37</v>
      </c>
      <c r="AG538" s="66">
        <v>667623.76</v>
      </c>
      <c r="AH538" s="63">
        <v>522406.23</v>
      </c>
      <c r="AI538" s="67">
        <v>41295.589999999997</v>
      </c>
      <c r="AJ538" s="63">
        <v>47511.91</v>
      </c>
      <c r="AK538" s="66">
        <v>674708.95</v>
      </c>
      <c r="AL538" s="63">
        <v>688005.08</v>
      </c>
      <c r="AM538" s="67">
        <v>38825.019999999997</v>
      </c>
      <c r="AN538" s="63">
        <v>62557.57</v>
      </c>
      <c r="AO538" s="66">
        <v>850918.82</v>
      </c>
      <c r="AP538" s="63">
        <v>811736.3</v>
      </c>
      <c r="AQ538" s="67">
        <v>45136.62</v>
      </c>
      <c r="AR538" s="63">
        <v>73798.686629999997</v>
      </c>
      <c r="AS538" s="66">
        <f t="shared" si="141"/>
        <v>972309.57270700019</v>
      </c>
      <c r="AT538" s="68"/>
      <c r="AU538" s="69"/>
      <c r="AV538" s="63">
        <v>862</v>
      </c>
      <c r="AW538" s="63">
        <v>837</v>
      </c>
      <c r="AX538" s="63">
        <v>903</v>
      </c>
      <c r="AY538" s="63">
        <v>939</v>
      </c>
      <c r="AZ538" s="63">
        <v>960</v>
      </c>
      <c r="BA538" s="63">
        <v>945</v>
      </c>
      <c r="BB538" s="63"/>
      <c r="BC538" s="63"/>
      <c r="BD538" s="70">
        <f t="shared" si="144"/>
        <v>815445.2</v>
      </c>
      <c r="BE538" s="71">
        <f t="shared" si="142"/>
        <v>498.44</v>
      </c>
      <c r="BF538" s="72">
        <f t="shared" si="140"/>
        <v>520.02</v>
      </c>
      <c r="BG538" s="65">
        <f t="shared" si="143"/>
        <v>35304.879999999976</v>
      </c>
      <c r="BH538" s="73">
        <f t="shared" si="145"/>
        <v>8.8676139082180942E-5</v>
      </c>
      <c r="BI538" s="74">
        <f t="shared" si="146"/>
        <v>8.8676139082180996E-5</v>
      </c>
    </row>
    <row r="539" spans="1:61" ht="15.75" customHeight="1" x14ac:dyDescent="0.25">
      <c r="A539" s="59">
        <v>1</v>
      </c>
      <c r="B539" s="60">
        <v>599</v>
      </c>
      <c r="C539" s="60">
        <v>19</v>
      </c>
      <c r="D539" s="77" t="s">
        <v>85</v>
      </c>
      <c r="E539" s="61" t="s">
        <v>616</v>
      </c>
      <c r="F539" s="62">
        <v>522</v>
      </c>
      <c r="G539" s="63">
        <v>10</v>
      </c>
      <c r="H539" s="63">
        <v>78791.88</v>
      </c>
      <c r="I539" s="64">
        <v>0</v>
      </c>
      <c r="J539" s="65">
        <v>86671.07</v>
      </c>
      <c r="K539" s="63">
        <v>77228.11</v>
      </c>
      <c r="L539" s="64">
        <v>0</v>
      </c>
      <c r="M539" s="65">
        <v>84950.92</v>
      </c>
      <c r="N539" s="63">
        <v>81622.850000000006</v>
      </c>
      <c r="O539" s="64">
        <v>0</v>
      </c>
      <c r="P539" s="65">
        <v>89785.14</v>
      </c>
      <c r="Q539" s="63">
        <v>87735.43</v>
      </c>
      <c r="R539" s="64">
        <v>0</v>
      </c>
      <c r="S539" s="65">
        <v>96508.97</v>
      </c>
      <c r="T539" s="63">
        <v>85034.76</v>
      </c>
      <c r="U539" s="64">
        <v>0</v>
      </c>
      <c r="V539" s="66">
        <v>93538.240000000005</v>
      </c>
      <c r="W539" s="63">
        <v>96972.55</v>
      </c>
      <c r="X539" s="64">
        <v>0</v>
      </c>
      <c r="Y539" s="66">
        <v>106669.81</v>
      </c>
      <c r="Z539" s="63">
        <v>109524.5</v>
      </c>
      <c r="AA539" s="67">
        <v>20055.580000000002</v>
      </c>
      <c r="AB539" s="64">
        <v>0</v>
      </c>
      <c r="AC539" s="66">
        <v>268792.09000000003</v>
      </c>
      <c r="AD539" s="63">
        <v>122426.07</v>
      </c>
      <c r="AE539" s="67">
        <v>18181.669999999998</v>
      </c>
      <c r="AF539" s="64">
        <v>0</v>
      </c>
      <c r="AG539" s="66">
        <v>292052.87</v>
      </c>
      <c r="AH539" s="63">
        <v>127956.5</v>
      </c>
      <c r="AI539" s="67">
        <v>24924.95</v>
      </c>
      <c r="AJ539" s="63">
        <v>0</v>
      </c>
      <c r="AK539" s="66">
        <v>288747.8</v>
      </c>
      <c r="AL539" s="63">
        <v>149121.81</v>
      </c>
      <c r="AM539" s="67">
        <v>26465.77</v>
      </c>
      <c r="AN539" s="63">
        <v>0</v>
      </c>
      <c r="AO539" s="66">
        <v>307268.84000000003</v>
      </c>
      <c r="AP539" s="63">
        <v>170757.09</v>
      </c>
      <c r="AQ539" s="67">
        <v>27996.400000000001</v>
      </c>
      <c r="AR539" s="63">
        <v>0</v>
      </c>
      <c r="AS539" s="66">
        <f t="shared" si="141"/>
        <v>340986.67900000006</v>
      </c>
      <c r="AT539" s="68"/>
      <c r="AU539" s="69"/>
      <c r="AV539" s="63">
        <v>778</v>
      </c>
      <c r="AW539" s="63">
        <v>810</v>
      </c>
      <c r="AX539" s="63">
        <v>801</v>
      </c>
      <c r="AY539" s="63">
        <v>787</v>
      </c>
      <c r="AZ539" s="63">
        <v>840</v>
      </c>
      <c r="BA539" s="63">
        <v>840</v>
      </c>
      <c r="BB539" s="63"/>
      <c r="BC539" s="63"/>
      <c r="BD539" s="70">
        <f t="shared" si="144"/>
        <v>299569.65999999997</v>
      </c>
      <c r="BE539" s="71">
        <f t="shared" si="142"/>
        <v>573.89</v>
      </c>
      <c r="BF539" s="72">
        <f t="shared" si="140"/>
        <v>520.02</v>
      </c>
      <c r="BG539" s="65">
        <f t="shared" si="143"/>
        <v>0</v>
      </c>
      <c r="BH539" s="73">
        <f t="shared" si="145"/>
        <v>0</v>
      </c>
      <c r="BI539" s="74">
        <f t="shared" si="146"/>
        <v>0</v>
      </c>
    </row>
    <row r="540" spans="1:61" ht="15.75" customHeight="1" x14ac:dyDescent="0.25">
      <c r="A540" s="59">
        <v>1</v>
      </c>
      <c r="B540" s="60">
        <v>600</v>
      </c>
      <c r="C540" s="60">
        <v>19</v>
      </c>
      <c r="D540" s="77" t="s">
        <v>85</v>
      </c>
      <c r="E540" s="61" t="s">
        <v>617</v>
      </c>
      <c r="F540" s="62">
        <v>1209</v>
      </c>
      <c r="G540" s="63">
        <v>10</v>
      </c>
      <c r="H540" s="63">
        <v>221191.86</v>
      </c>
      <c r="I540" s="64">
        <v>10427.700000000001</v>
      </c>
      <c r="J540" s="65">
        <v>231840.57</v>
      </c>
      <c r="K540" s="63">
        <v>279076.27</v>
      </c>
      <c r="L540" s="64">
        <v>13156.55</v>
      </c>
      <c r="M540" s="65">
        <v>292511.7</v>
      </c>
      <c r="N540" s="63">
        <v>250530.45</v>
      </c>
      <c r="O540" s="64">
        <v>11810.77</v>
      </c>
      <c r="P540" s="65">
        <v>262591.65000000002</v>
      </c>
      <c r="Q540" s="63">
        <v>251616.58</v>
      </c>
      <c r="R540" s="64">
        <v>12052.84</v>
      </c>
      <c r="S540" s="65">
        <v>263520.11</v>
      </c>
      <c r="T540" s="63">
        <v>213425.92000000001</v>
      </c>
      <c r="U540" s="64">
        <v>10268.07</v>
      </c>
      <c r="V540" s="66">
        <v>223473.64</v>
      </c>
      <c r="W540" s="63">
        <v>246892.61</v>
      </c>
      <c r="X540" s="64">
        <v>11756.81</v>
      </c>
      <c r="Y540" s="66">
        <v>258649.38</v>
      </c>
      <c r="Z540" s="63">
        <v>278588.32</v>
      </c>
      <c r="AA540" s="67">
        <v>54605.18</v>
      </c>
      <c r="AB540" s="64">
        <v>13266.13</v>
      </c>
      <c r="AC540" s="66">
        <v>517355.11</v>
      </c>
      <c r="AD540" s="63">
        <v>257237.96</v>
      </c>
      <c r="AE540" s="67">
        <v>44653.52</v>
      </c>
      <c r="AF540" s="64">
        <v>12439.62</v>
      </c>
      <c r="AG540" s="66">
        <v>485578.39</v>
      </c>
      <c r="AH540" s="63">
        <v>257437.25</v>
      </c>
      <c r="AI540" s="67">
        <v>67404.899999999994</v>
      </c>
      <c r="AJ540" s="63">
        <v>12265.11</v>
      </c>
      <c r="AK540" s="66">
        <v>486147.19</v>
      </c>
      <c r="AL540" s="63">
        <v>323334.55</v>
      </c>
      <c r="AM540" s="67">
        <v>67304.710000000006</v>
      </c>
      <c r="AN540" s="63">
        <v>15396.86</v>
      </c>
      <c r="AO540" s="66">
        <v>574570.85</v>
      </c>
      <c r="AP540" s="63">
        <v>422128.02</v>
      </c>
      <c r="AQ540" s="67">
        <v>66764.27</v>
      </c>
      <c r="AR540" s="63">
        <v>20111.426007999999</v>
      </c>
      <c r="AS540" s="66">
        <f t="shared" si="141"/>
        <v>680178.49239120004</v>
      </c>
      <c r="AT540" s="68"/>
      <c r="AU540" s="69"/>
      <c r="AV540" s="63">
        <v>1304</v>
      </c>
      <c r="AW540" s="63">
        <v>1212</v>
      </c>
      <c r="AX540" s="63">
        <v>1327</v>
      </c>
      <c r="AY540" s="63">
        <v>1415</v>
      </c>
      <c r="AZ540" s="63">
        <v>1422</v>
      </c>
      <c r="BA540" s="63">
        <v>1422</v>
      </c>
      <c r="BB540" s="63"/>
      <c r="BC540" s="63"/>
      <c r="BD540" s="70">
        <f t="shared" si="144"/>
        <v>548766.01</v>
      </c>
      <c r="BE540" s="71">
        <f t="shared" si="142"/>
        <v>453.9</v>
      </c>
      <c r="BF540" s="72">
        <f t="shared" si="140"/>
        <v>520.02</v>
      </c>
      <c r="BG540" s="65">
        <f t="shared" si="143"/>
        <v>79939.08</v>
      </c>
      <c r="BH540" s="73">
        <f t="shared" si="145"/>
        <v>2.0078496163084518E-4</v>
      </c>
      <c r="BI540" s="74">
        <f t="shared" si="146"/>
        <v>2.0078496163084499E-4</v>
      </c>
    </row>
    <row r="541" spans="1:61" ht="15.75" customHeight="1" x14ac:dyDescent="0.25">
      <c r="A541" s="59">
        <v>1</v>
      </c>
      <c r="B541" s="60">
        <v>601</v>
      </c>
      <c r="C541" s="60">
        <v>19</v>
      </c>
      <c r="D541" s="77" t="s">
        <v>85</v>
      </c>
      <c r="E541" s="61" t="s">
        <v>618</v>
      </c>
      <c r="F541" s="62">
        <v>683</v>
      </c>
      <c r="G541" s="63">
        <v>10</v>
      </c>
      <c r="H541" s="63">
        <v>167982.75</v>
      </c>
      <c r="I541" s="64">
        <v>15118.57</v>
      </c>
      <c r="J541" s="65">
        <v>168150.6</v>
      </c>
      <c r="K541" s="63">
        <v>194768.64000000001</v>
      </c>
      <c r="L541" s="64">
        <v>17529.3</v>
      </c>
      <c r="M541" s="65">
        <v>194963.27</v>
      </c>
      <c r="N541" s="63">
        <v>146378.64000000001</v>
      </c>
      <c r="O541" s="64">
        <v>13174.13</v>
      </c>
      <c r="P541" s="65">
        <v>146524.95000000001</v>
      </c>
      <c r="Q541" s="63">
        <v>117586.91</v>
      </c>
      <c r="R541" s="64">
        <v>11032.56</v>
      </c>
      <c r="S541" s="65">
        <v>117209.79</v>
      </c>
      <c r="T541" s="63">
        <v>121632.48</v>
      </c>
      <c r="U541" s="64">
        <v>11518.73</v>
      </c>
      <c r="V541" s="66">
        <v>121125.13</v>
      </c>
      <c r="W541" s="63">
        <v>126029.16</v>
      </c>
      <c r="X541" s="64">
        <v>11457.26</v>
      </c>
      <c r="Y541" s="66">
        <v>126029.09</v>
      </c>
      <c r="Z541" s="63">
        <v>153482.76999999999</v>
      </c>
      <c r="AA541" s="67">
        <v>30710.63</v>
      </c>
      <c r="AB541" s="64">
        <v>13953.05</v>
      </c>
      <c r="AC541" s="66">
        <v>296209.07</v>
      </c>
      <c r="AD541" s="63">
        <v>148763.49</v>
      </c>
      <c r="AE541" s="67">
        <v>22404.639999999999</v>
      </c>
      <c r="AF541" s="64">
        <v>13735.88</v>
      </c>
      <c r="AG541" s="66">
        <v>293385.57</v>
      </c>
      <c r="AH541" s="63">
        <v>159777.87</v>
      </c>
      <c r="AI541" s="67">
        <v>33967.629999999997</v>
      </c>
      <c r="AJ541" s="63">
        <v>14525.33</v>
      </c>
      <c r="AK541" s="66">
        <v>311404.03999999998</v>
      </c>
      <c r="AL541" s="63">
        <v>194230.29</v>
      </c>
      <c r="AM541" s="67">
        <v>35174.03</v>
      </c>
      <c r="AN541" s="63">
        <v>17657.36</v>
      </c>
      <c r="AO541" s="66">
        <v>344310.44</v>
      </c>
      <c r="AP541" s="63">
        <v>270944.02</v>
      </c>
      <c r="AQ541" s="67">
        <v>37082.22</v>
      </c>
      <c r="AR541" s="63">
        <v>24631.464534999999</v>
      </c>
      <c r="AS541" s="66">
        <f t="shared" si="141"/>
        <v>426804.59301150008</v>
      </c>
      <c r="AT541" s="68"/>
      <c r="AU541" s="69"/>
      <c r="AV541" s="63">
        <v>806</v>
      </c>
      <c r="AW541" s="63">
        <v>774</v>
      </c>
      <c r="AX541" s="63">
        <v>863</v>
      </c>
      <c r="AY541" s="63">
        <v>862</v>
      </c>
      <c r="AZ541" s="63">
        <v>898</v>
      </c>
      <c r="BA541" s="63">
        <v>898</v>
      </c>
      <c r="BB541" s="63"/>
      <c r="BC541" s="63"/>
      <c r="BD541" s="70">
        <f t="shared" si="144"/>
        <v>334422.74</v>
      </c>
      <c r="BE541" s="71">
        <f t="shared" si="142"/>
        <v>489.64</v>
      </c>
      <c r="BF541" s="72">
        <f t="shared" si="140"/>
        <v>520.02</v>
      </c>
      <c r="BG541" s="65">
        <f t="shared" si="143"/>
        <v>20749.539999999997</v>
      </c>
      <c r="BH541" s="73">
        <f t="shared" si="145"/>
        <v>5.2117132105569474E-5</v>
      </c>
      <c r="BI541" s="74">
        <f t="shared" si="146"/>
        <v>5.2117132105570003E-5</v>
      </c>
    </row>
    <row r="542" spans="1:61" ht="15.75" customHeight="1" x14ac:dyDescent="0.25">
      <c r="A542" s="59">
        <v>1</v>
      </c>
      <c r="B542" s="60">
        <v>602</v>
      </c>
      <c r="C542" s="60">
        <v>19</v>
      </c>
      <c r="D542" s="77" t="s">
        <v>85</v>
      </c>
      <c r="E542" s="61" t="s">
        <v>619</v>
      </c>
      <c r="F542" s="62">
        <v>8705</v>
      </c>
      <c r="G542" s="63">
        <v>10</v>
      </c>
      <c r="H542" s="63">
        <v>1926753.51</v>
      </c>
      <c r="I542" s="64">
        <v>338372.73</v>
      </c>
      <c r="J542" s="65">
        <v>1747218.86</v>
      </c>
      <c r="K542" s="63">
        <v>2241303.65</v>
      </c>
      <c r="L542" s="64">
        <v>366753.64</v>
      </c>
      <c r="M542" s="65">
        <v>2062005.01</v>
      </c>
      <c r="N542" s="63">
        <v>3133006.07</v>
      </c>
      <c r="O542" s="64">
        <v>281970.34000000003</v>
      </c>
      <c r="P542" s="65">
        <v>3136139.3</v>
      </c>
      <c r="Q542" s="63">
        <v>3531917.92</v>
      </c>
      <c r="R542" s="64">
        <v>319799.33</v>
      </c>
      <c r="S542" s="65">
        <v>3533330.44</v>
      </c>
      <c r="T542" s="63">
        <v>3385416.9</v>
      </c>
      <c r="U542" s="64">
        <v>306562.55</v>
      </c>
      <c r="V542" s="66">
        <v>3386739.78</v>
      </c>
      <c r="W542" s="63">
        <v>3947046.34</v>
      </c>
      <c r="X542" s="64">
        <v>358822.32</v>
      </c>
      <c r="Y542" s="66">
        <v>3947046.41</v>
      </c>
      <c r="Z542" s="63">
        <v>4663511.5199999996</v>
      </c>
      <c r="AA542" s="67">
        <v>150715.92000000001</v>
      </c>
      <c r="AB542" s="64">
        <v>423955.5</v>
      </c>
      <c r="AC542" s="66">
        <v>5051556.4800000004</v>
      </c>
      <c r="AD542" s="63">
        <v>3510426.91</v>
      </c>
      <c r="AE542" s="67">
        <v>98061.75</v>
      </c>
      <c r="AF542" s="64">
        <v>324864.83</v>
      </c>
      <c r="AG542" s="66">
        <v>3923584.62</v>
      </c>
      <c r="AH542" s="63">
        <v>2764649.78</v>
      </c>
      <c r="AI542" s="67">
        <v>155513.24</v>
      </c>
      <c r="AJ542" s="63">
        <v>247652.47</v>
      </c>
      <c r="AK542" s="66">
        <v>3193073.45</v>
      </c>
      <c r="AL542" s="63">
        <v>4054509.32</v>
      </c>
      <c r="AM542" s="67">
        <v>155620.6</v>
      </c>
      <c r="AN542" s="63">
        <v>372455.21</v>
      </c>
      <c r="AO542" s="66">
        <v>4490066.3099999996</v>
      </c>
      <c r="AP542" s="63">
        <v>6104127.6399999997</v>
      </c>
      <c r="AQ542" s="67">
        <v>257908.86</v>
      </c>
      <c r="AR542" s="63">
        <v>554927.44719099998</v>
      </c>
      <c r="AS542" s="66">
        <f t="shared" si="141"/>
        <v>6481107.2620898997</v>
      </c>
      <c r="AT542" s="68"/>
      <c r="AU542" s="69"/>
      <c r="AV542" s="63">
        <v>2529</v>
      </c>
      <c r="AW542" s="63">
        <v>2408</v>
      </c>
      <c r="AX542" s="63">
        <v>2719</v>
      </c>
      <c r="AY542" s="63">
        <v>2790</v>
      </c>
      <c r="AZ542" s="63">
        <v>3017</v>
      </c>
      <c r="BA542" s="63">
        <v>2993</v>
      </c>
      <c r="BB542" s="63"/>
      <c r="BC542" s="63"/>
      <c r="BD542" s="70">
        <f t="shared" si="144"/>
        <v>4627877.62</v>
      </c>
      <c r="BE542" s="71">
        <f t="shared" si="142"/>
        <v>531.63</v>
      </c>
      <c r="BF542" s="72">
        <f t="shared" si="140"/>
        <v>520.02</v>
      </c>
      <c r="BG542" s="65">
        <f t="shared" si="143"/>
        <v>0</v>
      </c>
      <c r="BH542" s="73">
        <f t="shared" si="145"/>
        <v>0</v>
      </c>
      <c r="BI542" s="74">
        <f t="shared" si="146"/>
        <v>0</v>
      </c>
    </row>
    <row r="543" spans="1:61" ht="15.75" customHeight="1" x14ac:dyDescent="0.25">
      <c r="A543" s="59">
        <v>1</v>
      </c>
      <c r="B543" s="60">
        <v>603</v>
      </c>
      <c r="C543" s="60">
        <v>20</v>
      </c>
      <c r="D543" s="77" t="s">
        <v>85</v>
      </c>
      <c r="E543" s="61" t="s">
        <v>620</v>
      </c>
      <c r="F543" s="62">
        <v>739</v>
      </c>
      <c r="G543" s="63">
        <v>10</v>
      </c>
      <c r="H543" s="63">
        <v>67087.66</v>
      </c>
      <c r="I543" s="64">
        <v>0</v>
      </c>
      <c r="J543" s="65">
        <v>73796.429999999993</v>
      </c>
      <c r="K543" s="63">
        <v>100861.72</v>
      </c>
      <c r="L543" s="64">
        <v>0</v>
      </c>
      <c r="M543" s="65">
        <v>110947.89</v>
      </c>
      <c r="N543" s="63">
        <v>77589.919999999998</v>
      </c>
      <c r="O543" s="64">
        <v>0</v>
      </c>
      <c r="P543" s="65">
        <v>85348.91</v>
      </c>
      <c r="Q543" s="63">
        <v>92085.9</v>
      </c>
      <c r="R543" s="64">
        <v>0</v>
      </c>
      <c r="S543" s="65">
        <v>101294.49</v>
      </c>
      <c r="T543" s="63">
        <v>80382.83</v>
      </c>
      <c r="U543" s="64">
        <v>0</v>
      </c>
      <c r="V543" s="66">
        <v>88421.11</v>
      </c>
      <c r="W543" s="63">
        <v>114719.89</v>
      </c>
      <c r="X543" s="64">
        <v>0</v>
      </c>
      <c r="Y543" s="66">
        <v>126191.87</v>
      </c>
      <c r="Z543" s="63">
        <v>144505.24</v>
      </c>
      <c r="AA543" s="67">
        <v>95.56</v>
      </c>
      <c r="AB543" s="64">
        <v>0</v>
      </c>
      <c r="AC543" s="66">
        <v>158955.76999999999</v>
      </c>
      <c r="AD543" s="63">
        <v>147208.76</v>
      </c>
      <c r="AE543" s="67">
        <v>227.59</v>
      </c>
      <c r="AF543" s="64">
        <v>0</v>
      </c>
      <c r="AG543" s="66">
        <v>161929.64000000001</v>
      </c>
      <c r="AH543" s="63">
        <v>162183.31</v>
      </c>
      <c r="AI543" s="67">
        <v>0</v>
      </c>
      <c r="AJ543" s="63">
        <v>0</v>
      </c>
      <c r="AK543" s="66">
        <v>178401.64</v>
      </c>
      <c r="AL543" s="63">
        <v>159754.69</v>
      </c>
      <c r="AM543" s="67">
        <v>41.18</v>
      </c>
      <c r="AN543" s="63">
        <v>0</v>
      </c>
      <c r="AO543" s="66">
        <v>175730.15</v>
      </c>
      <c r="AP543" s="63">
        <v>252167.66</v>
      </c>
      <c r="AQ543" s="67">
        <v>0</v>
      </c>
      <c r="AR543" s="63">
        <v>0</v>
      </c>
      <c r="AS543" s="66">
        <f t="shared" si="141"/>
        <v>277384.42600000004</v>
      </c>
      <c r="AT543" s="68"/>
      <c r="AU543" s="69"/>
      <c r="AV543" s="63">
        <v>0</v>
      </c>
      <c r="AW543" s="63">
        <v>0</v>
      </c>
      <c r="AX543" s="63">
        <v>0</v>
      </c>
      <c r="AY543" s="63">
        <v>0</v>
      </c>
      <c r="AZ543" s="63">
        <v>0</v>
      </c>
      <c r="BA543" s="63">
        <v>0</v>
      </c>
      <c r="BB543" s="63"/>
      <c r="BC543" s="63"/>
      <c r="BD543" s="70">
        <f t="shared" si="144"/>
        <v>190480.33</v>
      </c>
      <c r="BE543" s="71">
        <f t="shared" si="142"/>
        <v>257.75</v>
      </c>
      <c r="BF543" s="72">
        <f t="shared" si="140"/>
        <v>520.02</v>
      </c>
      <c r="BG543" s="65">
        <f t="shared" si="143"/>
        <v>193817.53</v>
      </c>
      <c r="BH543" s="73">
        <f t="shared" si="145"/>
        <v>4.8681627715048989E-4</v>
      </c>
      <c r="BI543" s="74">
        <f t="shared" si="146"/>
        <v>4.8681627715049E-4</v>
      </c>
    </row>
    <row r="544" spans="1:61" ht="15.75" customHeight="1" x14ac:dyDescent="0.25">
      <c r="A544" s="59">
        <v>1</v>
      </c>
      <c r="B544" s="60">
        <v>604</v>
      </c>
      <c r="C544" s="60">
        <v>20</v>
      </c>
      <c r="D544" s="77" t="s">
        <v>85</v>
      </c>
      <c r="E544" s="61" t="s">
        <v>621</v>
      </c>
      <c r="F544" s="62">
        <v>1740</v>
      </c>
      <c r="G544" s="63">
        <v>10</v>
      </c>
      <c r="H544" s="63">
        <v>215101.52</v>
      </c>
      <c r="I544" s="64">
        <v>0</v>
      </c>
      <c r="J544" s="65">
        <v>236611.67</v>
      </c>
      <c r="K544" s="63">
        <v>260267.44</v>
      </c>
      <c r="L544" s="64">
        <v>0</v>
      </c>
      <c r="M544" s="65">
        <v>286294.19</v>
      </c>
      <c r="N544" s="63">
        <v>213016.62</v>
      </c>
      <c r="O544" s="64">
        <v>0</v>
      </c>
      <c r="P544" s="65">
        <v>234318.28</v>
      </c>
      <c r="Q544" s="63">
        <v>246241.81</v>
      </c>
      <c r="R544" s="64">
        <v>0</v>
      </c>
      <c r="S544" s="65">
        <v>270866</v>
      </c>
      <c r="T544" s="63">
        <v>224937.12</v>
      </c>
      <c r="U544" s="64">
        <v>0</v>
      </c>
      <c r="V544" s="66">
        <v>247430.83</v>
      </c>
      <c r="W544" s="63">
        <v>333314.87</v>
      </c>
      <c r="X544" s="64">
        <v>0</v>
      </c>
      <c r="Y544" s="66">
        <v>366646.35</v>
      </c>
      <c r="Z544" s="63">
        <v>385517.54</v>
      </c>
      <c r="AA544" s="67">
        <v>51.59</v>
      </c>
      <c r="AB544" s="64">
        <v>0</v>
      </c>
      <c r="AC544" s="66">
        <v>424888.52</v>
      </c>
      <c r="AD544" s="63">
        <v>371247.49</v>
      </c>
      <c r="AE544" s="67">
        <v>69.680000000000007</v>
      </c>
      <c r="AF544" s="64">
        <v>0</v>
      </c>
      <c r="AG544" s="66">
        <v>409171.56</v>
      </c>
      <c r="AH544" s="63">
        <v>342082.29</v>
      </c>
      <c r="AI544" s="67">
        <v>90.38</v>
      </c>
      <c r="AJ544" s="63">
        <v>0</v>
      </c>
      <c r="AK544" s="66">
        <v>377067.07</v>
      </c>
      <c r="AL544" s="63">
        <v>415109.13</v>
      </c>
      <c r="AM544" s="67">
        <v>91.72</v>
      </c>
      <c r="AN544" s="63">
        <v>0</v>
      </c>
      <c r="AO544" s="66">
        <v>457395.12</v>
      </c>
      <c r="AP544" s="63">
        <v>590715.53</v>
      </c>
      <c r="AQ544" s="67">
        <v>91.79</v>
      </c>
      <c r="AR544" s="63">
        <v>0</v>
      </c>
      <c r="AS544" s="66">
        <f t="shared" si="141"/>
        <v>651438.01800000004</v>
      </c>
      <c r="AT544" s="68"/>
      <c r="AU544" s="69"/>
      <c r="AV544" s="63">
        <v>4</v>
      </c>
      <c r="AW544" s="63">
        <v>4</v>
      </c>
      <c r="AX544" s="63">
        <v>4</v>
      </c>
      <c r="AY544" s="63">
        <v>4</v>
      </c>
      <c r="AZ544" s="63">
        <v>8</v>
      </c>
      <c r="BA544" s="63">
        <v>8</v>
      </c>
      <c r="BB544" s="63"/>
      <c r="BC544" s="63"/>
      <c r="BD544" s="70">
        <f t="shared" si="144"/>
        <v>463992.06</v>
      </c>
      <c r="BE544" s="71">
        <f t="shared" si="142"/>
        <v>266.66000000000003</v>
      </c>
      <c r="BF544" s="72">
        <f t="shared" si="140"/>
        <v>520.02</v>
      </c>
      <c r="BG544" s="65">
        <f t="shared" si="143"/>
        <v>440846.39999999991</v>
      </c>
      <c r="BH544" s="73">
        <f t="shared" si="145"/>
        <v>1.1072847912322261E-3</v>
      </c>
      <c r="BI544" s="74">
        <f t="shared" si="146"/>
        <v>1.10728479123223E-3</v>
      </c>
    </row>
    <row r="545" spans="1:61" ht="15.75" customHeight="1" x14ac:dyDescent="0.25">
      <c r="A545" s="59">
        <v>1</v>
      </c>
      <c r="B545" s="60">
        <v>605</v>
      </c>
      <c r="C545" s="60">
        <v>20</v>
      </c>
      <c r="D545" s="77" t="s">
        <v>85</v>
      </c>
      <c r="E545" s="61" t="s">
        <v>622</v>
      </c>
      <c r="F545" s="62">
        <v>2720</v>
      </c>
      <c r="G545" s="63">
        <v>10</v>
      </c>
      <c r="H545" s="63">
        <v>198802.43</v>
      </c>
      <c r="I545" s="64">
        <v>0</v>
      </c>
      <c r="J545" s="65">
        <v>218682.68</v>
      </c>
      <c r="K545" s="63">
        <v>220746.39</v>
      </c>
      <c r="L545" s="64">
        <v>0</v>
      </c>
      <c r="M545" s="65">
        <v>242821.03</v>
      </c>
      <c r="N545" s="63">
        <v>170245.93</v>
      </c>
      <c r="O545" s="64">
        <v>0</v>
      </c>
      <c r="P545" s="65">
        <v>187270.52</v>
      </c>
      <c r="Q545" s="63">
        <v>220444.72</v>
      </c>
      <c r="R545" s="64">
        <v>0</v>
      </c>
      <c r="S545" s="65">
        <v>242489.19</v>
      </c>
      <c r="T545" s="63">
        <v>208383.18</v>
      </c>
      <c r="U545" s="64">
        <v>0</v>
      </c>
      <c r="V545" s="66">
        <v>229221.5</v>
      </c>
      <c r="W545" s="63">
        <v>316992.18</v>
      </c>
      <c r="X545" s="64">
        <v>0</v>
      </c>
      <c r="Y545" s="66">
        <v>348691.4</v>
      </c>
      <c r="Z545" s="63">
        <v>331590.78999999998</v>
      </c>
      <c r="AA545" s="67">
        <v>796.34</v>
      </c>
      <c r="AB545" s="64">
        <v>0</v>
      </c>
      <c r="AC545" s="66">
        <v>364749.87</v>
      </c>
      <c r="AD545" s="63">
        <v>322777.65000000002</v>
      </c>
      <c r="AE545" s="67">
        <v>0</v>
      </c>
      <c r="AF545" s="64">
        <v>0</v>
      </c>
      <c r="AG545" s="66">
        <v>355055.42</v>
      </c>
      <c r="AH545" s="63">
        <v>340445.68</v>
      </c>
      <c r="AI545" s="67">
        <v>0</v>
      </c>
      <c r="AJ545" s="63">
        <v>0</v>
      </c>
      <c r="AK545" s="66">
        <v>374490.25</v>
      </c>
      <c r="AL545" s="63">
        <v>462723.56</v>
      </c>
      <c r="AM545" s="67">
        <v>0</v>
      </c>
      <c r="AN545" s="63">
        <v>0</v>
      </c>
      <c r="AO545" s="66">
        <v>508995.92</v>
      </c>
      <c r="AP545" s="63">
        <v>607926.65</v>
      </c>
      <c r="AQ545" s="67">
        <v>0</v>
      </c>
      <c r="AR545" s="63">
        <v>0</v>
      </c>
      <c r="AS545" s="66">
        <f t="shared" si="141"/>
        <v>668719.31500000006</v>
      </c>
      <c r="AT545" s="68"/>
      <c r="AU545" s="69"/>
      <c r="AV545" s="63">
        <v>0</v>
      </c>
      <c r="AW545" s="63">
        <v>0</v>
      </c>
      <c r="AX545" s="63">
        <v>0</v>
      </c>
      <c r="AY545" s="63">
        <v>0</v>
      </c>
      <c r="AZ545" s="63">
        <v>0</v>
      </c>
      <c r="BA545" s="63">
        <v>0</v>
      </c>
      <c r="BB545" s="63"/>
      <c r="BC545" s="63"/>
      <c r="BD545" s="70">
        <f t="shared" si="144"/>
        <v>454402.16</v>
      </c>
      <c r="BE545" s="71">
        <f t="shared" si="142"/>
        <v>167.06</v>
      </c>
      <c r="BF545" s="72">
        <f t="shared" si="140"/>
        <v>520.02</v>
      </c>
      <c r="BG545" s="65">
        <f t="shared" si="143"/>
        <v>960051.19999999995</v>
      </c>
      <c r="BH545" s="73">
        <f t="shared" si="145"/>
        <v>2.4113843110984872E-3</v>
      </c>
      <c r="BI545" s="74">
        <f t="shared" si="146"/>
        <v>2.4113843110984902E-3</v>
      </c>
    </row>
    <row r="546" spans="1:61" ht="15.75" customHeight="1" x14ac:dyDescent="0.25">
      <c r="A546" s="59">
        <v>1</v>
      </c>
      <c r="B546" s="60">
        <v>606</v>
      </c>
      <c r="C546" s="60">
        <v>20</v>
      </c>
      <c r="D546" s="77" t="s">
        <v>85</v>
      </c>
      <c r="E546" s="61" t="s">
        <v>623</v>
      </c>
      <c r="F546" s="62">
        <v>2598</v>
      </c>
      <c r="G546" s="63">
        <v>10</v>
      </c>
      <c r="H546" s="63">
        <v>615302.34</v>
      </c>
      <c r="I546" s="64">
        <v>0</v>
      </c>
      <c r="J546" s="65">
        <v>676832.58</v>
      </c>
      <c r="K546" s="63">
        <v>681097.51</v>
      </c>
      <c r="L546" s="64">
        <v>0</v>
      </c>
      <c r="M546" s="65">
        <v>749207.26</v>
      </c>
      <c r="N546" s="63">
        <v>568806.78</v>
      </c>
      <c r="O546" s="64">
        <v>0</v>
      </c>
      <c r="P546" s="65">
        <v>625687.46</v>
      </c>
      <c r="Q546" s="63">
        <v>619468.55000000005</v>
      </c>
      <c r="R546" s="64">
        <v>0</v>
      </c>
      <c r="S546" s="65">
        <v>681415.41</v>
      </c>
      <c r="T546" s="63">
        <v>593984.84</v>
      </c>
      <c r="U546" s="64">
        <v>0</v>
      </c>
      <c r="V546" s="66">
        <v>653383.32999999996</v>
      </c>
      <c r="W546" s="63">
        <v>684420.85</v>
      </c>
      <c r="X546" s="64">
        <v>0</v>
      </c>
      <c r="Y546" s="66">
        <v>752862.93</v>
      </c>
      <c r="Z546" s="63">
        <v>808124.87</v>
      </c>
      <c r="AA546" s="67">
        <v>2567.9</v>
      </c>
      <c r="AB546" s="64">
        <v>0</v>
      </c>
      <c r="AC546" s="66">
        <v>888937.35</v>
      </c>
      <c r="AD546" s="63">
        <v>860812.42</v>
      </c>
      <c r="AE546" s="67">
        <v>947.72</v>
      </c>
      <c r="AF546" s="64">
        <v>0</v>
      </c>
      <c r="AG546" s="66">
        <v>946893.66</v>
      </c>
      <c r="AH546" s="63">
        <v>844649.77</v>
      </c>
      <c r="AI546" s="67">
        <v>1973.86</v>
      </c>
      <c r="AJ546" s="63">
        <v>0</v>
      </c>
      <c r="AK546" s="66">
        <v>929114.75</v>
      </c>
      <c r="AL546" s="63">
        <v>985888.5</v>
      </c>
      <c r="AM546" s="67">
        <v>-47.08</v>
      </c>
      <c r="AN546" s="63">
        <v>0</v>
      </c>
      <c r="AO546" s="66">
        <v>1084477.3500000001</v>
      </c>
      <c r="AP546" s="63">
        <v>1561080.35</v>
      </c>
      <c r="AQ546" s="67">
        <v>0</v>
      </c>
      <c r="AR546" s="63">
        <v>0</v>
      </c>
      <c r="AS546" s="66">
        <f t="shared" si="141"/>
        <v>1717188.3850000002</v>
      </c>
      <c r="AT546" s="68"/>
      <c r="AU546" s="69"/>
      <c r="AV546" s="63">
        <v>0</v>
      </c>
      <c r="AW546" s="63">
        <v>0</v>
      </c>
      <c r="AX546" s="63">
        <v>0</v>
      </c>
      <c r="AY546" s="63">
        <v>0</v>
      </c>
      <c r="AZ546" s="63">
        <v>0</v>
      </c>
      <c r="BA546" s="63">
        <v>0</v>
      </c>
      <c r="BB546" s="63"/>
      <c r="BC546" s="63"/>
      <c r="BD546" s="70">
        <f t="shared" si="144"/>
        <v>1113322.3</v>
      </c>
      <c r="BE546" s="71">
        <f t="shared" si="142"/>
        <v>428.53</v>
      </c>
      <c r="BF546" s="72">
        <f t="shared" si="140"/>
        <v>520.02</v>
      </c>
      <c r="BG546" s="65">
        <f t="shared" si="143"/>
        <v>237691.02000000002</v>
      </c>
      <c r="BH546" s="73">
        <f t="shared" si="145"/>
        <v>5.9701440560357285E-4</v>
      </c>
      <c r="BI546" s="74">
        <f t="shared" si="146"/>
        <v>5.9701440560357296E-4</v>
      </c>
    </row>
    <row r="547" spans="1:61" ht="15.75" customHeight="1" x14ac:dyDescent="0.25">
      <c r="A547" s="59">
        <v>1</v>
      </c>
      <c r="B547" s="60">
        <v>607</v>
      </c>
      <c r="C547" s="60">
        <v>20</v>
      </c>
      <c r="D547" s="77" t="s">
        <v>85</v>
      </c>
      <c r="E547" s="61" t="s">
        <v>624</v>
      </c>
      <c r="F547" s="62">
        <v>1990</v>
      </c>
      <c r="G547" s="63">
        <v>10</v>
      </c>
      <c r="H547" s="63">
        <v>381419.04</v>
      </c>
      <c r="I547" s="64">
        <v>0</v>
      </c>
      <c r="J547" s="65">
        <v>419560.95</v>
      </c>
      <c r="K547" s="63">
        <v>407051.89</v>
      </c>
      <c r="L547" s="64">
        <v>0</v>
      </c>
      <c r="M547" s="65">
        <v>447757.08</v>
      </c>
      <c r="N547" s="63">
        <v>376213.23</v>
      </c>
      <c r="O547" s="64">
        <v>0</v>
      </c>
      <c r="P547" s="65">
        <v>413834.56</v>
      </c>
      <c r="Q547" s="63">
        <v>414906.85</v>
      </c>
      <c r="R547" s="64">
        <v>0</v>
      </c>
      <c r="S547" s="65">
        <v>456397.53</v>
      </c>
      <c r="T547" s="63">
        <v>379798.56</v>
      </c>
      <c r="U547" s="64">
        <v>0</v>
      </c>
      <c r="V547" s="66">
        <v>417778.42</v>
      </c>
      <c r="W547" s="63">
        <v>502815.92</v>
      </c>
      <c r="X547" s="64">
        <v>0</v>
      </c>
      <c r="Y547" s="66">
        <v>553097.51</v>
      </c>
      <c r="Z547" s="63">
        <v>561358.86</v>
      </c>
      <c r="AA547" s="67">
        <v>159.27000000000001</v>
      </c>
      <c r="AB547" s="64">
        <v>0</v>
      </c>
      <c r="AC547" s="66">
        <v>617494.74</v>
      </c>
      <c r="AD547" s="63">
        <v>535407.43000000005</v>
      </c>
      <c r="AE547" s="67">
        <v>0</v>
      </c>
      <c r="AF547" s="64">
        <v>0</v>
      </c>
      <c r="AG547" s="66">
        <v>588948.17000000004</v>
      </c>
      <c r="AH547" s="63">
        <v>572356.29</v>
      </c>
      <c r="AI547" s="67">
        <v>0</v>
      </c>
      <c r="AJ547" s="63">
        <v>0</v>
      </c>
      <c r="AK547" s="66">
        <v>629591.92000000004</v>
      </c>
      <c r="AL547" s="63">
        <v>619147.56000000006</v>
      </c>
      <c r="AM547" s="67">
        <v>0</v>
      </c>
      <c r="AN547" s="63">
        <v>0</v>
      </c>
      <c r="AO547" s="66">
        <v>681062.31</v>
      </c>
      <c r="AP547" s="63">
        <v>829393.68</v>
      </c>
      <c r="AQ547" s="67">
        <v>0</v>
      </c>
      <c r="AR547" s="63">
        <v>0</v>
      </c>
      <c r="AS547" s="66">
        <f t="shared" si="141"/>
        <v>912333.04800000018</v>
      </c>
      <c r="AT547" s="68"/>
      <c r="AU547" s="69"/>
      <c r="AV547" s="63">
        <v>0</v>
      </c>
      <c r="AW547" s="63">
        <v>0</v>
      </c>
      <c r="AX547" s="63">
        <v>0</v>
      </c>
      <c r="AY547" s="63">
        <v>0</v>
      </c>
      <c r="AZ547" s="63">
        <v>0</v>
      </c>
      <c r="BA547" s="63">
        <v>0</v>
      </c>
      <c r="BB547" s="63"/>
      <c r="BC547" s="63"/>
      <c r="BD547" s="70">
        <f t="shared" si="144"/>
        <v>685886.04</v>
      </c>
      <c r="BE547" s="71">
        <f t="shared" si="142"/>
        <v>344.67</v>
      </c>
      <c r="BF547" s="72">
        <f t="shared" si="140"/>
        <v>520.02</v>
      </c>
      <c r="BG547" s="65">
        <f t="shared" si="143"/>
        <v>348946.49999999994</v>
      </c>
      <c r="BH547" s="73">
        <f t="shared" si="145"/>
        <v>8.7645754259015377E-4</v>
      </c>
      <c r="BI547" s="74">
        <f t="shared" si="146"/>
        <v>8.7645754259015399E-4</v>
      </c>
    </row>
    <row r="548" spans="1:61" ht="15.75" customHeight="1" x14ac:dyDescent="0.25">
      <c r="A548" s="59">
        <v>1</v>
      </c>
      <c r="B548" s="60">
        <v>608</v>
      </c>
      <c r="C548" s="60">
        <v>20</v>
      </c>
      <c r="D548" s="77" t="s">
        <v>85</v>
      </c>
      <c r="E548" s="61" t="s">
        <v>625</v>
      </c>
      <c r="F548" s="62">
        <v>2708</v>
      </c>
      <c r="G548" s="63">
        <v>10</v>
      </c>
      <c r="H548" s="63">
        <v>983732.72</v>
      </c>
      <c r="I548" s="64">
        <v>0</v>
      </c>
      <c r="J548" s="65">
        <v>1082106</v>
      </c>
      <c r="K548" s="63">
        <v>1016469.74</v>
      </c>
      <c r="L548" s="64">
        <v>0</v>
      </c>
      <c r="M548" s="65">
        <v>1118116.72</v>
      </c>
      <c r="N548" s="63">
        <v>931520.69</v>
      </c>
      <c r="O548" s="64">
        <v>0</v>
      </c>
      <c r="P548" s="65">
        <v>1024672.76</v>
      </c>
      <c r="Q548" s="63">
        <v>930565.21</v>
      </c>
      <c r="R548" s="64">
        <v>0</v>
      </c>
      <c r="S548" s="65">
        <v>1023621.73</v>
      </c>
      <c r="T548" s="63">
        <v>848266.84</v>
      </c>
      <c r="U548" s="64">
        <v>0</v>
      </c>
      <c r="V548" s="66">
        <v>933093.53</v>
      </c>
      <c r="W548" s="63">
        <v>1038613.96</v>
      </c>
      <c r="X548" s="64">
        <v>0</v>
      </c>
      <c r="Y548" s="66">
        <v>1142475.3600000001</v>
      </c>
      <c r="Z548" s="63">
        <v>1121036.49</v>
      </c>
      <c r="AA548" s="67">
        <v>3254.45</v>
      </c>
      <c r="AB548" s="64">
        <v>0</v>
      </c>
      <c r="AC548" s="66">
        <v>1230874.2</v>
      </c>
      <c r="AD548" s="63">
        <v>1208332.77</v>
      </c>
      <c r="AE548" s="67">
        <v>546.48</v>
      </c>
      <c r="AF548" s="64">
        <v>0</v>
      </c>
      <c r="AG548" s="66">
        <v>1329878.8799999999</v>
      </c>
      <c r="AH548" s="63">
        <v>1165792.4099999999</v>
      </c>
      <c r="AI548" s="67">
        <v>576.45000000000005</v>
      </c>
      <c r="AJ548" s="63">
        <v>0</v>
      </c>
      <c r="AK548" s="66">
        <v>1283051.52</v>
      </c>
      <c r="AL548" s="63">
        <v>1428678.12</v>
      </c>
      <c r="AM548" s="67">
        <v>603.22</v>
      </c>
      <c r="AN548" s="63">
        <v>0</v>
      </c>
      <c r="AO548" s="66">
        <v>1572196.34</v>
      </c>
      <c r="AP548" s="63">
        <v>1707374.98</v>
      </c>
      <c r="AQ548" s="67">
        <v>89.58</v>
      </c>
      <c r="AR548" s="63">
        <v>0</v>
      </c>
      <c r="AS548" s="66">
        <f t="shared" si="141"/>
        <v>1880641.7960000001</v>
      </c>
      <c r="AT548" s="68"/>
      <c r="AU548" s="69"/>
      <c r="AV548" s="63">
        <v>6</v>
      </c>
      <c r="AW548" s="63">
        <v>6</v>
      </c>
      <c r="AX548" s="63">
        <v>6</v>
      </c>
      <c r="AY548" s="63">
        <v>6</v>
      </c>
      <c r="AZ548" s="63">
        <v>12</v>
      </c>
      <c r="BA548" s="63">
        <v>12</v>
      </c>
      <c r="BB548" s="63"/>
      <c r="BC548" s="63"/>
      <c r="BD548" s="70">
        <f t="shared" si="144"/>
        <v>1459328.55</v>
      </c>
      <c r="BE548" s="71">
        <f t="shared" si="142"/>
        <v>538.9</v>
      </c>
      <c r="BF548" s="72">
        <f t="shared" si="140"/>
        <v>520.02</v>
      </c>
      <c r="BG548" s="65">
        <f t="shared" si="143"/>
        <v>0</v>
      </c>
      <c r="BH548" s="73">
        <f t="shared" si="145"/>
        <v>0</v>
      </c>
      <c r="BI548" s="74">
        <f t="shared" si="146"/>
        <v>0</v>
      </c>
    </row>
    <row r="549" spans="1:61" ht="15.75" customHeight="1" x14ac:dyDescent="0.25">
      <c r="A549" s="59">
        <v>1</v>
      </c>
      <c r="B549" s="60">
        <v>609</v>
      </c>
      <c r="C549" s="60">
        <v>14</v>
      </c>
      <c r="D549" s="77" t="s">
        <v>85</v>
      </c>
      <c r="E549" s="61" t="s">
        <v>626</v>
      </c>
      <c r="F549" s="62">
        <v>1500</v>
      </c>
      <c r="G549" s="63">
        <v>10</v>
      </c>
      <c r="H549" s="63">
        <v>62212.54</v>
      </c>
      <c r="I549" s="64">
        <v>4386.22</v>
      </c>
      <c r="J549" s="65">
        <v>63608.959999999999</v>
      </c>
      <c r="K549" s="63">
        <v>47627.51</v>
      </c>
      <c r="L549" s="64">
        <v>4191.1000000000004</v>
      </c>
      <c r="M549" s="65">
        <v>47780.05</v>
      </c>
      <c r="N549" s="63">
        <v>52700.55</v>
      </c>
      <c r="O549" s="64">
        <v>1519.63</v>
      </c>
      <c r="P549" s="65">
        <v>56299.02</v>
      </c>
      <c r="Q549" s="63">
        <v>45548.99</v>
      </c>
      <c r="R549" s="64">
        <v>1339.28</v>
      </c>
      <c r="S549" s="65">
        <v>48630.67</v>
      </c>
      <c r="T549" s="63">
        <v>38187.57</v>
      </c>
      <c r="U549" s="64">
        <v>1127.83</v>
      </c>
      <c r="V549" s="66">
        <v>40765.72</v>
      </c>
      <c r="W549" s="63">
        <v>116360.83</v>
      </c>
      <c r="X549" s="64">
        <v>3389.17</v>
      </c>
      <c r="Y549" s="66">
        <v>124268.83</v>
      </c>
      <c r="Z549" s="63">
        <v>272645.76000000001</v>
      </c>
      <c r="AA549" s="67">
        <v>0</v>
      </c>
      <c r="AB549" s="64">
        <v>7941.15</v>
      </c>
      <c r="AC549" s="66">
        <v>291175.08</v>
      </c>
      <c r="AD549" s="63">
        <v>112025.85</v>
      </c>
      <c r="AE549" s="67">
        <v>0</v>
      </c>
      <c r="AF549" s="64">
        <v>3138.75</v>
      </c>
      <c r="AG549" s="66">
        <v>119775.81</v>
      </c>
      <c r="AH549" s="63">
        <v>311168.45</v>
      </c>
      <c r="AI549" s="67">
        <v>0</v>
      </c>
      <c r="AJ549" s="63">
        <v>9063.07</v>
      </c>
      <c r="AK549" s="66">
        <v>332315.92</v>
      </c>
      <c r="AL549" s="63">
        <v>345923.91</v>
      </c>
      <c r="AM549" s="67">
        <v>0</v>
      </c>
      <c r="AN549" s="63">
        <v>10076.040000000001</v>
      </c>
      <c r="AO549" s="66">
        <v>369432.66</v>
      </c>
      <c r="AP549" s="63">
        <v>473443.95</v>
      </c>
      <c r="AQ549" s="67">
        <v>0</v>
      </c>
      <c r="AR549" s="63">
        <v>13789.074003</v>
      </c>
      <c r="AS549" s="66">
        <f t="shared" si="141"/>
        <v>505620.36359670007</v>
      </c>
      <c r="AT549" s="68"/>
      <c r="AU549" s="69"/>
      <c r="AV549" s="63">
        <v>0</v>
      </c>
      <c r="AW549" s="63">
        <v>0</v>
      </c>
      <c r="AX549" s="63">
        <v>0</v>
      </c>
      <c r="AY549" s="63">
        <v>0</v>
      </c>
      <c r="AZ549" s="63">
        <v>0</v>
      </c>
      <c r="BA549" s="63">
        <v>0</v>
      </c>
      <c r="BB549" s="63"/>
      <c r="BC549" s="63"/>
      <c r="BD549" s="70">
        <f t="shared" si="144"/>
        <v>323663.96999999997</v>
      </c>
      <c r="BE549" s="71">
        <f t="shared" si="142"/>
        <v>215.78</v>
      </c>
      <c r="BF549" s="72">
        <f t="shared" si="140"/>
        <v>520.02</v>
      </c>
      <c r="BG549" s="65">
        <f t="shared" si="143"/>
        <v>456360</v>
      </c>
      <c r="BH549" s="73">
        <f t="shared" si="145"/>
        <v>1.1462506835186559E-3</v>
      </c>
      <c r="BI549" s="74">
        <f t="shared" si="146"/>
        <v>1.14625068351866E-3</v>
      </c>
    </row>
    <row r="550" spans="1:61" ht="15.75" customHeight="1" x14ac:dyDescent="0.25">
      <c r="A550" s="59">
        <v>1</v>
      </c>
      <c r="B550" s="60">
        <v>610</v>
      </c>
      <c r="C550" s="60">
        <v>16</v>
      </c>
      <c r="D550" s="77" t="s">
        <v>85</v>
      </c>
      <c r="E550" s="61" t="s">
        <v>627</v>
      </c>
      <c r="F550" s="62">
        <v>1773</v>
      </c>
      <c r="G550" s="63">
        <v>10</v>
      </c>
      <c r="H550" s="63">
        <v>54731.1</v>
      </c>
      <c r="I550" s="64">
        <v>6782.65</v>
      </c>
      <c r="J550" s="65">
        <v>52743.29</v>
      </c>
      <c r="K550" s="63">
        <v>43641.56</v>
      </c>
      <c r="L550" s="64">
        <v>6756.23</v>
      </c>
      <c r="M550" s="65">
        <v>40573.86</v>
      </c>
      <c r="N550" s="63">
        <v>52777.34</v>
      </c>
      <c r="O550" s="64">
        <v>2488.0700000000002</v>
      </c>
      <c r="P550" s="65">
        <v>55318.2</v>
      </c>
      <c r="Q550" s="63">
        <v>82312.990000000005</v>
      </c>
      <c r="R550" s="64">
        <v>3921.21</v>
      </c>
      <c r="S550" s="65">
        <v>86230.96</v>
      </c>
      <c r="T550" s="63">
        <v>23949.4</v>
      </c>
      <c r="U550" s="64">
        <v>1164.53</v>
      </c>
      <c r="V550" s="66">
        <v>25063.37</v>
      </c>
      <c r="W550" s="63">
        <v>95796.98</v>
      </c>
      <c r="X550" s="64">
        <v>4561.78</v>
      </c>
      <c r="Y550" s="66">
        <v>100358.72</v>
      </c>
      <c r="Z550" s="63">
        <v>77375.67</v>
      </c>
      <c r="AA550" s="67">
        <v>41.81</v>
      </c>
      <c r="AB550" s="64">
        <v>3684.58</v>
      </c>
      <c r="AC550" s="66">
        <v>81060.2</v>
      </c>
      <c r="AD550" s="63">
        <v>89456.22</v>
      </c>
      <c r="AE550" s="67">
        <v>0</v>
      </c>
      <c r="AF550" s="64">
        <v>4259.8500000000004</v>
      </c>
      <c r="AG550" s="66">
        <v>93716.02</v>
      </c>
      <c r="AH550" s="63">
        <v>139265.93</v>
      </c>
      <c r="AI550" s="67">
        <v>0</v>
      </c>
      <c r="AJ550" s="63">
        <v>6631.71</v>
      </c>
      <c r="AK550" s="66">
        <v>145897.65</v>
      </c>
      <c r="AL550" s="63">
        <v>132462.99</v>
      </c>
      <c r="AM550" s="67">
        <v>0</v>
      </c>
      <c r="AN550" s="63">
        <v>6544.77</v>
      </c>
      <c r="AO550" s="66">
        <v>138510.04</v>
      </c>
      <c r="AP550" s="63">
        <v>275590.25</v>
      </c>
      <c r="AQ550" s="67">
        <v>0</v>
      </c>
      <c r="AR550" s="63">
        <v>12886.367851999999</v>
      </c>
      <c r="AS550" s="66">
        <f t="shared" si="141"/>
        <v>288974.27036280005</v>
      </c>
      <c r="AT550" s="68"/>
      <c r="AU550" s="69"/>
      <c r="AV550" s="63">
        <v>0</v>
      </c>
      <c r="AW550" s="63">
        <v>0</v>
      </c>
      <c r="AX550" s="63">
        <v>0</v>
      </c>
      <c r="AY550" s="63">
        <v>0</v>
      </c>
      <c r="AZ550" s="63">
        <v>0</v>
      </c>
      <c r="BA550" s="63">
        <v>0</v>
      </c>
      <c r="BB550" s="63"/>
      <c r="BC550" s="63"/>
      <c r="BD550" s="70">
        <f t="shared" si="144"/>
        <v>149631.64000000001</v>
      </c>
      <c r="BE550" s="71">
        <f t="shared" si="142"/>
        <v>84.39</v>
      </c>
      <c r="BF550" s="72">
        <f t="shared" si="140"/>
        <v>520.02</v>
      </c>
      <c r="BG550" s="65">
        <f t="shared" si="143"/>
        <v>772371.99</v>
      </c>
      <c r="BH550" s="73">
        <f t="shared" si="145"/>
        <v>1.9399858039007897E-3</v>
      </c>
      <c r="BI550" s="74">
        <f t="shared" si="146"/>
        <v>1.9399858039007901E-3</v>
      </c>
    </row>
    <row r="551" spans="1:61" ht="15.75" customHeight="1" x14ac:dyDescent="0.25">
      <c r="A551" s="59">
        <v>1</v>
      </c>
      <c r="B551" s="60">
        <v>612</v>
      </c>
      <c r="C551" s="60">
        <v>16</v>
      </c>
      <c r="D551" s="77" t="s">
        <v>85</v>
      </c>
      <c r="E551" s="61" t="s">
        <v>628</v>
      </c>
      <c r="F551" s="62">
        <v>983</v>
      </c>
      <c r="G551" s="63">
        <v>10</v>
      </c>
      <c r="H551" s="63">
        <v>27196.6</v>
      </c>
      <c r="I551" s="64">
        <v>4553.34</v>
      </c>
      <c r="J551" s="65">
        <v>24907.59</v>
      </c>
      <c r="K551" s="63">
        <v>34385.519999999997</v>
      </c>
      <c r="L551" s="64">
        <v>4824.84</v>
      </c>
      <c r="M551" s="65">
        <v>32516.75</v>
      </c>
      <c r="N551" s="63">
        <v>65986.61</v>
      </c>
      <c r="O551" s="64">
        <v>3110.79</v>
      </c>
      <c r="P551" s="65">
        <v>69163.399999999994</v>
      </c>
      <c r="Q551" s="63">
        <v>59769.29</v>
      </c>
      <c r="R551" s="64">
        <v>2886.79</v>
      </c>
      <c r="S551" s="65">
        <v>62570.75</v>
      </c>
      <c r="T551" s="63">
        <v>54265.61</v>
      </c>
      <c r="U551" s="64">
        <v>2653.24</v>
      </c>
      <c r="V551" s="66">
        <v>56773.599999999999</v>
      </c>
      <c r="W551" s="63">
        <v>94431.2</v>
      </c>
      <c r="X551" s="64">
        <v>5576.51</v>
      </c>
      <c r="Y551" s="66">
        <v>97740.160000000003</v>
      </c>
      <c r="Z551" s="63">
        <v>79762.509999999995</v>
      </c>
      <c r="AA551" s="67">
        <v>0</v>
      </c>
      <c r="AB551" s="64">
        <v>3798.23</v>
      </c>
      <c r="AC551" s="66">
        <v>83560.7</v>
      </c>
      <c r="AD551" s="63">
        <v>79545.440000000002</v>
      </c>
      <c r="AE551" s="67">
        <v>0</v>
      </c>
      <c r="AF551" s="64">
        <v>3792.59</v>
      </c>
      <c r="AG551" s="66">
        <v>83328.13</v>
      </c>
      <c r="AH551" s="63">
        <v>111933.84</v>
      </c>
      <c r="AI551" s="67">
        <v>0</v>
      </c>
      <c r="AJ551" s="63">
        <v>5327.67</v>
      </c>
      <c r="AK551" s="66">
        <v>117266.78</v>
      </c>
      <c r="AL551" s="63">
        <v>135728.29999999999</v>
      </c>
      <c r="AM551" s="67">
        <v>0</v>
      </c>
      <c r="AN551" s="63">
        <v>6483.75</v>
      </c>
      <c r="AO551" s="66">
        <v>142169</v>
      </c>
      <c r="AP551" s="63">
        <v>211056.27</v>
      </c>
      <c r="AQ551" s="67">
        <v>0</v>
      </c>
      <c r="AR551" s="63">
        <v>10029.841225</v>
      </c>
      <c r="AS551" s="66">
        <f t="shared" si="141"/>
        <v>221129.07165249999</v>
      </c>
      <c r="AT551" s="68"/>
      <c r="AU551" s="69"/>
      <c r="AV551" s="63">
        <v>0</v>
      </c>
      <c r="AW551" s="63">
        <v>0</v>
      </c>
      <c r="AX551" s="63">
        <v>0</v>
      </c>
      <c r="AY551" s="63">
        <v>0</v>
      </c>
      <c r="AZ551" s="63">
        <v>0</v>
      </c>
      <c r="BA551" s="63">
        <v>0</v>
      </c>
      <c r="BB551" s="63"/>
      <c r="BC551" s="63"/>
      <c r="BD551" s="70">
        <f t="shared" si="144"/>
        <v>129490.74</v>
      </c>
      <c r="BE551" s="71">
        <f t="shared" si="142"/>
        <v>131.72999999999999</v>
      </c>
      <c r="BF551" s="72">
        <f t="shared" si="140"/>
        <v>520.02</v>
      </c>
      <c r="BG551" s="65">
        <f t="shared" si="143"/>
        <v>381689.06999999995</v>
      </c>
      <c r="BH551" s="73">
        <f t="shared" si="145"/>
        <v>9.5869786435949685E-4</v>
      </c>
      <c r="BI551" s="74">
        <f t="shared" si="146"/>
        <v>9.5869786435949695E-4</v>
      </c>
    </row>
    <row r="552" spans="1:61" ht="15.75" customHeight="1" x14ac:dyDescent="0.25">
      <c r="A552" s="59">
        <v>1</v>
      </c>
      <c r="B552" s="60">
        <v>614</v>
      </c>
      <c r="C552" s="60">
        <v>14</v>
      </c>
      <c r="D552" s="77" t="s">
        <v>85</v>
      </c>
      <c r="E552" s="61" t="s">
        <v>629</v>
      </c>
      <c r="F552" s="62">
        <v>1217</v>
      </c>
      <c r="G552" s="63">
        <v>10</v>
      </c>
      <c r="H552" s="63">
        <v>46148.81</v>
      </c>
      <c r="I552" s="64">
        <v>0</v>
      </c>
      <c r="J552" s="65">
        <v>50763.69</v>
      </c>
      <c r="K552" s="63">
        <v>37445.339999999997</v>
      </c>
      <c r="L552" s="64">
        <v>0</v>
      </c>
      <c r="M552" s="65">
        <v>41189.870000000003</v>
      </c>
      <c r="N552" s="63">
        <v>45546.77</v>
      </c>
      <c r="O552" s="64">
        <v>0</v>
      </c>
      <c r="P552" s="65">
        <v>50101.45</v>
      </c>
      <c r="Q552" s="63">
        <v>63091.49</v>
      </c>
      <c r="R552" s="64">
        <v>0</v>
      </c>
      <c r="S552" s="65">
        <v>69400.639999999999</v>
      </c>
      <c r="T552" s="63">
        <v>55581.88</v>
      </c>
      <c r="U552" s="64">
        <v>0</v>
      </c>
      <c r="V552" s="66">
        <v>61140.06</v>
      </c>
      <c r="W552" s="63">
        <v>120807.85</v>
      </c>
      <c r="X552" s="64">
        <v>0</v>
      </c>
      <c r="Y552" s="66">
        <v>132888.64000000001</v>
      </c>
      <c r="Z552" s="63">
        <v>97382.87</v>
      </c>
      <c r="AA552" s="67">
        <v>0</v>
      </c>
      <c r="AB552" s="64">
        <v>0</v>
      </c>
      <c r="AC552" s="66">
        <v>107121.16</v>
      </c>
      <c r="AD552" s="63">
        <v>97069.73</v>
      </c>
      <c r="AE552" s="67">
        <v>0</v>
      </c>
      <c r="AF552" s="64">
        <v>0</v>
      </c>
      <c r="AG552" s="66">
        <v>106776.71</v>
      </c>
      <c r="AH552" s="63">
        <v>105661.6</v>
      </c>
      <c r="AI552" s="67">
        <v>0</v>
      </c>
      <c r="AJ552" s="63">
        <v>0</v>
      </c>
      <c r="AK552" s="66">
        <v>116227.76</v>
      </c>
      <c r="AL552" s="63">
        <v>195521.33</v>
      </c>
      <c r="AM552" s="67">
        <v>0</v>
      </c>
      <c r="AN552" s="63">
        <v>0</v>
      </c>
      <c r="AO552" s="66">
        <v>215073.47</v>
      </c>
      <c r="AP552" s="63">
        <v>309583.53000000003</v>
      </c>
      <c r="AQ552" s="67">
        <v>0</v>
      </c>
      <c r="AR552" s="63">
        <v>0</v>
      </c>
      <c r="AS552" s="66">
        <f t="shared" si="141"/>
        <v>340541.88300000003</v>
      </c>
      <c r="AT552" s="68"/>
      <c r="AU552" s="69"/>
      <c r="AV552" s="63">
        <v>0</v>
      </c>
      <c r="AW552" s="63">
        <v>0</v>
      </c>
      <c r="AX552" s="63">
        <v>0</v>
      </c>
      <c r="AY552" s="63">
        <v>0</v>
      </c>
      <c r="AZ552" s="63">
        <v>0</v>
      </c>
      <c r="BA552" s="63">
        <v>0</v>
      </c>
      <c r="BB552" s="63"/>
      <c r="BC552" s="63"/>
      <c r="BD552" s="70">
        <f t="shared" si="144"/>
        <v>177148.2</v>
      </c>
      <c r="BE552" s="71">
        <f t="shared" si="142"/>
        <v>145.56</v>
      </c>
      <c r="BF552" s="72">
        <f t="shared" si="140"/>
        <v>520.02</v>
      </c>
      <c r="BG552" s="65">
        <f t="shared" si="143"/>
        <v>455717.81999999995</v>
      </c>
      <c r="BH552" s="73">
        <f t="shared" si="145"/>
        <v>1.1446377041516166E-3</v>
      </c>
      <c r="BI552" s="74">
        <f t="shared" si="146"/>
        <v>1.14463770415162E-3</v>
      </c>
    </row>
    <row r="553" spans="1:61" ht="15.75" customHeight="1" x14ac:dyDescent="0.25">
      <c r="A553" s="59">
        <v>1</v>
      </c>
      <c r="B553" s="60">
        <v>616</v>
      </c>
      <c r="C553" s="60">
        <v>6</v>
      </c>
      <c r="D553" s="77" t="s">
        <v>85</v>
      </c>
      <c r="E553" s="61" t="s">
        <v>630</v>
      </c>
      <c r="F553" s="62">
        <v>1446</v>
      </c>
      <c r="G553" s="63">
        <v>10</v>
      </c>
      <c r="H553" s="63">
        <v>104220.99</v>
      </c>
      <c r="I553" s="64">
        <v>0</v>
      </c>
      <c r="J553" s="65">
        <v>114643.09</v>
      </c>
      <c r="K553" s="63">
        <v>110909.08</v>
      </c>
      <c r="L553" s="64">
        <v>0</v>
      </c>
      <c r="M553" s="65">
        <v>121999.99</v>
      </c>
      <c r="N553" s="63">
        <v>86295.06</v>
      </c>
      <c r="O553" s="64">
        <v>0</v>
      </c>
      <c r="P553" s="65">
        <v>94924.57</v>
      </c>
      <c r="Q553" s="63">
        <v>93638.02</v>
      </c>
      <c r="R553" s="64">
        <v>0</v>
      </c>
      <c r="S553" s="65">
        <v>103001.82</v>
      </c>
      <c r="T553" s="63">
        <v>74086.34</v>
      </c>
      <c r="U553" s="64">
        <v>0</v>
      </c>
      <c r="V553" s="66">
        <v>81494.98</v>
      </c>
      <c r="W553" s="63">
        <v>117523.2</v>
      </c>
      <c r="X553" s="64">
        <v>0</v>
      </c>
      <c r="Y553" s="66">
        <v>129275.52</v>
      </c>
      <c r="Z553" s="63">
        <v>144901.53</v>
      </c>
      <c r="AA553" s="67">
        <v>549.47</v>
      </c>
      <c r="AB553" s="64">
        <v>0</v>
      </c>
      <c r="AC553" s="66">
        <v>159391.67999999999</v>
      </c>
      <c r="AD553" s="63">
        <v>141756.94</v>
      </c>
      <c r="AE553" s="67">
        <v>0</v>
      </c>
      <c r="AF553" s="64">
        <v>0</v>
      </c>
      <c r="AG553" s="66">
        <v>155932.63</v>
      </c>
      <c r="AH553" s="63">
        <v>166703.99</v>
      </c>
      <c r="AI553" s="67">
        <v>364.99</v>
      </c>
      <c r="AJ553" s="63">
        <v>0</v>
      </c>
      <c r="AK553" s="66">
        <v>183374.39</v>
      </c>
      <c r="AL553" s="63">
        <v>209289.21</v>
      </c>
      <c r="AM553" s="67">
        <v>298.63</v>
      </c>
      <c r="AN553" s="63">
        <v>0</v>
      </c>
      <c r="AO553" s="66">
        <v>230765.61</v>
      </c>
      <c r="AP553" s="63">
        <v>336625.7</v>
      </c>
      <c r="AQ553" s="67">
        <v>100.59</v>
      </c>
      <c r="AR553" s="63">
        <v>0</v>
      </c>
      <c r="AS553" s="66">
        <f t="shared" si="141"/>
        <v>371272.56100000005</v>
      </c>
      <c r="AT553" s="68"/>
      <c r="AU553" s="69"/>
      <c r="AV553" s="63">
        <v>0</v>
      </c>
      <c r="AW553" s="63">
        <v>0</v>
      </c>
      <c r="AX553" s="63">
        <v>0</v>
      </c>
      <c r="AY553" s="63">
        <v>4</v>
      </c>
      <c r="AZ553" s="63">
        <v>5</v>
      </c>
      <c r="BA553" s="63">
        <v>5</v>
      </c>
      <c r="BB553" s="63"/>
      <c r="BC553" s="63"/>
      <c r="BD553" s="70">
        <f t="shared" si="144"/>
        <v>220147.37</v>
      </c>
      <c r="BE553" s="71">
        <f t="shared" si="142"/>
        <v>152.25</v>
      </c>
      <c r="BF553" s="72">
        <f t="shared" ref="BF553:BF566" si="147">+$BJ$600</f>
        <v>520.02</v>
      </c>
      <c r="BG553" s="65">
        <f t="shared" si="143"/>
        <v>531795.41999999993</v>
      </c>
      <c r="BH553" s="73">
        <f t="shared" si="145"/>
        <v>1.3357236910927568E-3</v>
      </c>
      <c r="BI553" s="74">
        <f t="shared" si="146"/>
        <v>1.3357236910927601E-3</v>
      </c>
    </row>
    <row r="554" spans="1:61" ht="15.75" customHeight="1" x14ac:dyDescent="0.25">
      <c r="A554" s="59">
        <v>1</v>
      </c>
      <c r="B554" s="60">
        <v>617</v>
      </c>
      <c r="C554" s="60">
        <v>15</v>
      </c>
      <c r="D554" s="77" t="s">
        <v>85</v>
      </c>
      <c r="E554" s="61" t="s">
        <v>631</v>
      </c>
      <c r="F554" s="62">
        <v>1934</v>
      </c>
      <c r="G554" s="63">
        <v>10</v>
      </c>
      <c r="H554" s="63">
        <v>414591.79</v>
      </c>
      <c r="I554" s="64">
        <v>23232.9</v>
      </c>
      <c r="J554" s="65">
        <v>430494.79</v>
      </c>
      <c r="K554" s="63">
        <v>436915.85</v>
      </c>
      <c r="L554" s="64">
        <v>24483.88</v>
      </c>
      <c r="M554" s="65">
        <v>453675.17</v>
      </c>
      <c r="N554" s="63">
        <v>439726.36</v>
      </c>
      <c r="O554" s="64">
        <v>24641.3</v>
      </c>
      <c r="P554" s="65">
        <v>456593.57</v>
      </c>
      <c r="Q554" s="63">
        <v>502548.43</v>
      </c>
      <c r="R554" s="64">
        <v>28528.74</v>
      </c>
      <c r="S554" s="65">
        <v>521421.67</v>
      </c>
      <c r="T554" s="63">
        <v>480298.81</v>
      </c>
      <c r="U554" s="64">
        <v>30451.49</v>
      </c>
      <c r="V554" s="66">
        <v>494832.05</v>
      </c>
      <c r="W554" s="63">
        <v>529659.54</v>
      </c>
      <c r="X554" s="64">
        <v>39234.11</v>
      </c>
      <c r="Y554" s="66">
        <v>539467.97</v>
      </c>
      <c r="Z554" s="63">
        <v>603888.62</v>
      </c>
      <c r="AA554" s="67">
        <v>83992.4</v>
      </c>
      <c r="AB554" s="64">
        <v>44732.56</v>
      </c>
      <c r="AC554" s="66">
        <v>1127318.68</v>
      </c>
      <c r="AD554" s="63">
        <v>540723.46</v>
      </c>
      <c r="AE554" s="67">
        <v>88852.9</v>
      </c>
      <c r="AF554" s="64">
        <v>39666.76</v>
      </c>
      <c r="AG554" s="66">
        <v>1051712.05</v>
      </c>
      <c r="AH554" s="63">
        <v>546282.23999999999</v>
      </c>
      <c r="AI554" s="67">
        <v>121601.84</v>
      </c>
      <c r="AJ554" s="63">
        <v>40483.760000000002</v>
      </c>
      <c r="AK554" s="66">
        <v>1076090.32</v>
      </c>
      <c r="AL554" s="63">
        <v>808016.21</v>
      </c>
      <c r="AM554" s="67">
        <v>135782.94</v>
      </c>
      <c r="AN554" s="63">
        <v>59857.3</v>
      </c>
      <c r="AO554" s="66">
        <v>1343950.02</v>
      </c>
      <c r="AP554" s="63">
        <v>1042631.47</v>
      </c>
      <c r="AQ554" s="67">
        <v>138773.37</v>
      </c>
      <c r="AR554" s="63">
        <v>77232.069063999996</v>
      </c>
      <c r="AS554" s="66">
        <f t="shared" si="141"/>
        <v>1620999.6340296001</v>
      </c>
      <c r="AT554" s="68"/>
      <c r="AU554" s="69"/>
      <c r="AV554" s="63">
        <v>2761</v>
      </c>
      <c r="AW554" s="63">
        <v>2732</v>
      </c>
      <c r="AX554" s="63">
        <v>2984</v>
      </c>
      <c r="AY554" s="63">
        <v>3061</v>
      </c>
      <c r="AZ554" s="63">
        <v>3250</v>
      </c>
      <c r="BA554" s="63">
        <v>3235</v>
      </c>
      <c r="BB554" s="63"/>
      <c r="BC554" s="63"/>
      <c r="BD554" s="70">
        <f t="shared" si="144"/>
        <v>1244014.1399999999</v>
      </c>
      <c r="BE554" s="71">
        <f t="shared" si="142"/>
        <v>643.23</v>
      </c>
      <c r="BF554" s="72">
        <f t="shared" si="147"/>
        <v>520.02</v>
      </c>
      <c r="BG554" s="65">
        <f t="shared" si="143"/>
        <v>0</v>
      </c>
      <c r="BH554" s="73">
        <f t="shared" si="145"/>
        <v>0</v>
      </c>
      <c r="BI554" s="74">
        <f t="shared" si="146"/>
        <v>0</v>
      </c>
    </row>
    <row r="555" spans="1:61" ht="15.75" customHeight="1" x14ac:dyDescent="0.25">
      <c r="A555" s="59">
        <v>1</v>
      </c>
      <c r="B555" s="60">
        <v>618</v>
      </c>
      <c r="C555" s="60">
        <v>6</v>
      </c>
      <c r="D555" s="77" t="s">
        <v>85</v>
      </c>
      <c r="E555" s="61" t="s">
        <v>632</v>
      </c>
      <c r="F555" s="62">
        <v>1559</v>
      </c>
      <c r="G555" s="63">
        <v>10</v>
      </c>
      <c r="H555" s="63">
        <v>101209.49</v>
      </c>
      <c r="I555" s="64">
        <v>0</v>
      </c>
      <c r="J555" s="65">
        <v>111330.44</v>
      </c>
      <c r="K555" s="63">
        <v>109011.7</v>
      </c>
      <c r="L555" s="64">
        <v>0</v>
      </c>
      <c r="M555" s="65">
        <v>119912.87</v>
      </c>
      <c r="N555" s="63">
        <v>86818.99</v>
      </c>
      <c r="O555" s="64">
        <v>0</v>
      </c>
      <c r="P555" s="65">
        <v>95500.89</v>
      </c>
      <c r="Q555" s="63">
        <v>122756.63</v>
      </c>
      <c r="R555" s="64">
        <v>0</v>
      </c>
      <c r="S555" s="65">
        <v>135032.29</v>
      </c>
      <c r="T555" s="63">
        <v>98140.24</v>
      </c>
      <c r="U555" s="64">
        <v>0</v>
      </c>
      <c r="V555" s="66">
        <v>107954.26</v>
      </c>
      <c r="W555" s="63">
        <v>138307.29999999999</v>
      </c>
      <c r="X555" s="64">
        <v>0</v>
      </c>
      <c r="Y555" s="66">
        <v>152138.03</v>
      </c>
      <c r="Z555" s="63">
        <v>186977.23</v>
      </c>
      <c r="AA555" s="67">
        <v>278.72000000000003</v>
      </c>
      <c r="AB555" s="64">
        <v>0</v>
      </c>
      <c r="AC555" s="66">
        <v>205674.95</v>
      </c>
      <c r="AD555" s="63">
        <v>159828.98000000001</v>
      </c>
      <c r="AE555" s="67">
        <v>0</v>
      </c>
      <c r="AF555" s="64">
        <v>0</v>
      </c>
      <c r="AG555" s="66">
        <v>175811.88</v>
      </c>
      <c r="AH555" s="63">
        <v>161226.49</v>
      </c>
      <c r="AI555" s="67">
        <v>0</v>
      </c>
      <c r="AJ555" s="63">
        <v>0</v>
      </c>
      <c r="AK555" s="66">
        <v>177349.14</v>
      </c>
      <c r="AL555" s="63">
        <v>201368.21</v>
      </c>
      <c r="AM555" s="67">
        <v>0</v>
      </c>
      <c r="AN555" s="63">
        <v>0</v>
      </c>
      <c r="AO555" s="66">
        <v>221505.03</v>
      </c>
      <c r="AP555" s="63">
        <v>342819.93</v>
      </c>
      <c r="AQ555" s="67">
        <v>0</v>
      </c>
      <c r="AR555" s="63">
        <v>0</v>
      </c>
      <c r="AS555" s="66">
        <f t="shared" si="141"/>
        <v>378634.83900000004</v>
      </c>
      <c r="AT555" s="68"/>
      <c r="AU555" s="69"/>
      <c r="AV555" s="63">
        <v>0</v>
      </c>
      <c r="AW555" s="63">
        <v>0</v>
      </c>
      <c r="AX555" s="63">
        <v>0</v>
      </c>
      <c r="AY555" s="63">
        <v>0</v>
      </c>
      <c r="AZ555" s="63">
        <v>7</v>
      </c>
      <c r="BA555" s="63">
        <v>7</v>
      </c>
      <c r="BB555" s="63"/>
      <c r="BC555" s="63"/>
      <c r="BD555" s="70">
        <f t="shared" si="144"/>
        <v>231795.17</v>
      </c>
      <c r="BE555" s="71">
        <f t="shared" si="142"/>
        <v>148.68</v>
      </c>
      <c r="BF555" s="72">
        <f t="shared" si="147"/>
        <v>520.02</v>
      </c>
      <c r="BG555" s="65">
        <f t="shared" si="143"/>
        <v>578919.05999999994</v>
      </c>
      <c r="BH555" s="73">
        <f t="shared" si="145"/>
        <v>1.4540853015754616E-3</v>
      </c>
      <c r="BI555" s="74">
        <f t="shared" si="146"/>
        <v>1.4540853015754601E-3</v>
      </c>
    </row>
    <row r="556" spans="1:61" ht="15.75" customHeight="1" x14ac:dyDescent="0.25">
      <c r="A556" s="59">
        <v>1</v>
      </c>
      <c r="B556" s="60">
        <v>619</v>
      </c>
      <c r="C556" s="60">
        <v>18</v>
      </c>
      <c r="D556" s="77" t="s">
        <v>85</v>
      </c>
      <c r="E556" s="61" t="s">
        <v>633</v>
      </c>
      <c r="F556" s="62">
        <v>3463</v>
      </c>
      <c r="G556" s="63">
        <v>10</v>
      </c>
      <c r="H556" s="63">
        <v>1583569.95</v>
      </c>
      <c r="I556" s="64">
        <v>45661.81</v>
      </c>
      <c r="J556" s="65">
        <v>1691698.96</v>
      </c>
      <c r="K556" s="63">
        <v>1662826.99</v>
      </c>
      <c r="L556" s="64">
        <v>47947.16</v>
      </c>
      <c r="M556" s="65">
        <v>1776367.81</v>
      </c>
      <c r="N556" s="63">
        <v>1534111.97</v>
      </c>
      <c r="O556" s="64">
        <v>44236.47</v>
      </c>
      <c r="P556" s="65">
        <v>1638863.05</v>
      </c>
      <c r="Q556" s="63">
        <v>1649404.2</v>
      </c>
      <c r="R556" s="64">
        <v>47916.71</v>
      </c>
      <c r="S556" s="65">
        <v>1761636.23</v>
      </c>
      <c r="T556" s="63">
        <v>1495333.16</v>
      </c>
      <c r="U556" s="64">
        <v>43548.07</v>
      </c>
      <c r="V556" s="66">
        <v>1596963.6</v>
      </c>
      <c r="W556" s="63">
        <v>1801819.19</v>
      </c>
      <c r="X556" s="64">
        <v>52480.18</v>
      </c>
      <c r="Y556" s="66">
        <v>1924272.91</v>
      </c>
      <c r="Z556" s="63">
        <v>1633279.46</v>
      </c>
      <c r="AA556" s="67">
        <v>121344.77</v>
      </c>
      <c r="AB556" s="64">
        <v>47571.26</v>
      </c>
      <c r="AC556" s="66">
        <v>2421948.4900000002</v>
      </c>
      <c r="AD556" s="63">
        <v>1511018.51</v>
      </c>
      <c r="AE556" s="67">
        <v>96517.6</v>
      </c>
      <c r="AF556" s="64">
        <v>44776.74</v>
      </c>
      <c r="AG556" s="66">
        <v>2309742.5699999998</v>
      </c>
      <c r="AH556" s="63">
        <v>1436307.21</v>
      </c>
      <c r="AI556" s="67">
        <v>135663.10999999999</v>
      </c>
      <c r="AJ556" s="63">
        <v>41793.910000000003</v>
      </c>
      <c r="AK556" s="66">
        <v>2276911.21</v>
      </c>
      <c r="AL556" s="63">
        <v>1987465.01</v>
      </c>
      <c r="AM556" s="67">
        <v>143318.96</v>
      </c>
      <c r="AN556" s="63">
        <v>57887.51</v>
      </c>
      <c r="AO556" s="66">
        <v>2845672.76</v>
      </c>
      <c r="AP556" s="63">
        <v>2831425.74</v>
      </c>
      <c r="AQ556" s="67">
        <v>158177.17000000001</v>
      </c>
      <c r="AR556" s="63">
        <v>82466.047657999996</v>
      </c>
      <c r="AS556" s="66">
        <f t="shared" si="141"/>
        <v>3761288.8305762005</v>
      </c>
      <c r="AT556" s="68"/>
      <c r="AU556" s="69"/>
      <c r="AV556" s="63">
        <v>3704</v>
      </c>
      <c r="AW556" s="63">
        <v>3667</v>
      </c>
      <c r="AX556" s="63">
        <v>4074</v>
      </c>
      <c r="AY556" s="63">
        <v>4022</v>
      </c>
      <c r="AZ556" s="63">
        <v>4162</v>
      </c>
      <c r="BA556" s="63">
        <v>4160</v>
      </c>
      <c r="BB556" s="63"/>
      <c r="BC556" s="63"/>
      <c r="BD556" s="70">
        <f t="shared" si="144"/>
        <v>2723112.77</v>
      </c>
      <c r="BE556" s="71">
        <f t="shared" si="142"/>
        <v>786.35</v>
      </c>
      <c r="BF556" s="72">
        <f t="shared" si="147"/>
        <v>520.02</v>
      </c>
      <c r="BG556" s="65">
        <f t="shared" si="143"/>
        <v>0</v>
      </c>
      <c r="BH556" s="73">
        <f t="shared" si="145"/>
        <v>0</v>
      </c>
      <c r="BI556" s="74">
        <f t="shared" si="146"/>
        <v>0</v>
      </c>
    </row>
    <row r="557" spans="1:61" ht="15.75" customHeight="1" x14ac:dyDescent="0.25">
      <c r="A557" s="59">
        <v>1</v>
      </c>
      <c r="B557" s="60">
        <v>620</v>
      </c>
      <c r="C557" s="60">
        <v>20</v>
      </c>
      <c r="D557" s="77" t="s">
        <v>85</v>
      </c>
      <c r="E557" s="61" t="s">
        <v>634</v>
      </c>
      <c r="F557" s="62">
        <v>2963</v>
      </c>
      <c r="G557" s="63">
        <v>10</v>
      </c>
      <c r="H557" s="63">
        <v>530192.43999999994</v>
      </c>
      <c r="I557" s="64">
        <v>0</v>
      </c>
      <c r="J557" s="65">
        <v>583211.68999999994</v>
      </c>
      <c r="K557" s="63">
        <v>548477.22</v>
      </c>
      <c r="L557" s="64">
        <v>0</v>
      </c>
      <c r="M557" s="65">
        <v>603324.93999999994</v>
      </c>
      <c r="N557" s="63">
        <v>383120.02</v>
      </c>
      <c r="O557" s="64">
        <v>0</v>
      </c>
      <c r="P557" s="65">
        <v>421432.02</v>
      </c>
      <c r="Q557" s="63">
        <v>438011.29</v>
      </c>
      <c r="R557" s="64">
        <v>0</v>
      </c>
      <c r="S557" s="65">
        <v>481812.42</v>
      </c>
      <c r="T557" s="63">
        <v>375850.6</v>
      </c>
      <c r="U557" s="64">
        <v>0</v>
      </c>
      <c r="V557" s="66">
        <v>413435.67</v>
      </c>
      <c r="W557" s="63">
        <v>506303.03</v>
      </c>
      <c r="X557" s="64">
        <v>0</v>
      </c>
      <c r="Y557" s="66">
        <v>556933.32999999996</v>
      </c>
      <c r="Z557" s="63">
        <v>593476.56999999995</v>
      </c>
      <c r="AA557" s="67">
        <v>1578.67</v>
      </c>
      <c r="AB557" s="64">
        <v>0</v>
      </c>
      <c r="AC557" s="66">
        <v>652824.23</v>
      </c>
      <c r="AD557" s="63">
        <v>572884.93000000005</v>
      </c>
      <c r="AE557" s="67">
        <v>728.38</v>
      </c>
      <c r="AF557" s="64">
        <v>0</v>
      </c>
      <c r="AG557" s="66">
        <v>630173.42000000004</v>
      </c>
      <c r="AH557" s="63">
        <v>592001.65</v>
      </c>
      <c r="AI557" s="67">
        <v>71.31</v>
      </c>
      <c r="AJ557" s="63">
        <v>0</v>
      </c>
      <c r="AK557" s="66">
        <v>651999.34</v>
      </c>
      <c r="AL557" s="63">
        <v>657867.64</v>
      </c>
      <c r="AM557" s="67">
        <v>194.89</v>
      </c>
      <c r="AN557" s="63">
        <v>0</v>
      </c>
      <c r="AO557" s="66">
        <v>724315.99</v>
      </c>
      <c r="AP557" s="63">
        <v>879856.47</v>
      </c>
      <c r="AQ557" s="67">
        <v>298.89</v>
      </c>
      <c r="AR557" s="63">
        <v>0</v>
      </c>
      <c r="AS557" s="66">
        <f t="shared" si="141"/>
        <v>969703.21800000011</v>
      </c>
      <c r="AT557" s="68"/>
      <c r="AU557" s="69"/>
      <c r="AV557" s="63">
        <v>0</v>
      </c>
      <c r="AW557" s="63">
        <v>0</v>
      </c>
      <c r="AX557" s="63">
        <v>4</v>
      </c>
      <c r="AY557" s="63">
        <v>4</v>
      </c>
      <c r="AZ557" s="63">
        <v>10</v>
      </c>
      <c r="BA557" s="63">
        <v>10</v>
      </c>
      <c r="BB557" s="63"/>
      <c r="BC557" s="63"/>
      <c r="BD557" s="70">
        <f t="shared" si="144"/>
        <v>725803.24</v>
      </c>
      <c r="BE557" s="71">
        <f t="shared" si="142"/>
        <v>244.96</v>
      </c>
      <c r="BF557" s="72">
        <f t="shared" si="147"/>
        <v>520.02</v>
      </c>
      <c r="BG557" s="65">
        <f t="shared" si="143"/>
        <v>815002.7799999998</v>
      </c>
      <c r="BH557" s="73">
        <f t="shared" si="145"/>
        <v>2.0470626120707431E-3</v>
      </c>
      <c r="BI557" s="74">
        <f t="shared" si="146"/>
        <v>2.0470626120707401E-3</v>
      </c>
    </row>
    <row r="558" spans="1:61" ht="15.75" customHeight="1" x14ac:dyDescent="0.25">
      <c r="A558" s="59">
        <v>1</v>
      </c>
      <c r="B558" s="60">
        <v>621</v>
      </c>
      <c r="C558" s="60">
        <v>15</v>
      </c>
      <c r="D558" s="77" t="s">
        <v>85</v>
      </c>
      <c r="E558" s="61" t="s">
        <v>635</v>
      </c>
      <c r="F558" s="62">
        <v>2546</v>
      </c>
      <c r="G558" s="63">
        <v>10</v>
      </c>
      <c r="H558" s="63">
        <v>399593.34</v>
      </c>
      <c r="I558" s="64">
        <v>35963.5</v>
      </c>
      <c r="J558" s="65">
        <v>399992.82</v>
      </c>
      <c r="K558" s="63">
        <v>489659.44</v>
      </c>
      <c r="L558" s="64">
        <v>44069.45</v>
      </c>
      <c r="M558" s="65">
        <v>490148.98</v>
      </c>
      <c r="N558" s="63">
        <v>431242.79</v>
      </c>
      <c r="O558" s="64">
        <v>38811.89</v>
      </c>
      <c r="P558" s="65">
        <v>431673.99</v>
      </c>
      <c r="Q558" s="63">
        <v>471154.54</v>
      </c>
      <c r="R558" s="64">
        <v>42801.09</v>
      </c>
      <c r="S558" s="65">
        <v>471188.8</v>
      </c>
      <c r="T558" s="63">
        <v>477262.78</v>
      </c>
      <c r="U558" s="64">
        <v>43316.28</v>
      </c>
      <c r="V558" s="66">
        <v>477341.15</v>
      </c>
      <c r="W558" s="63">
        <v>658352.29</v>
      </c>
      <c r="X558" s="64">
        <v>59850.27</v>
      </c>
      <c r="Y558" s="66">
        <v>658352.23</v>
      </c>
      <c r="Z558" s="63">
        <v>683381.71</v>
      </c>
      <c r="AA558" s="67">
        <v>17914.57</v>
      </c>
      <c r="AB558" s="64">
        <v>62125.67</v>
      </c>
      <c r="AC558" s="66">
        <v>805582.85</v>
      </c>
      <c r="AD558" s="63">
        <v>602465.77</v>
      </c>
      <c r="AE558" s="67">
        <v>17413.8</v>
      </c>
      <c r="AF558" s="64">
        <v>53522.92</v>
      </c>
      <c r="AG558" s="66">
        <v>714763.59</v>
      </c>
      <c r="AH558" s="63">
        <v>556786.01</v>
      </c>
      <c r="AI558" s="67">
        <v>18882.939999999999</v>
      </c>
      <c r="AJ558" s="63">
        <v>50141.56</v>
      </c>
      <c r="AK558" s="66">
        <v>684576.67</v>
      </c>
      <c r="AL558" s="63">
        <v>818006.66</v>
      </c>
      <c r="AM558" s="67">
        <v>21503.599999999999</v>
      </c>
      <c r="AN558" s="63">
        <v>74874.27</v>
      </c>
      <c r="AO558" s="66">
        <v>945334.57</v>
      </c>
      <c r="AP558" s="63">
        <v>1233284.22</v>
      </c>
      <c r="AQ558" s="67">
        <v>18178.23</v>
      </c>
      <c r="AR558" s="63">
        <v>112117.183774</v>
      </c>
      <c r="AS558" s="66">
        <f t="shared" si="141"/>
        <v>1372929.9388486</v>
      </c>
      <c r="AT558" s="68"/>
      <c r="AU558" s="69"/>
      <c r="AV558" s="63">
        <v>648</v>
      </c>
      <c r="AW558" s="63">
        <v>594</v>
      </c>
      <c r="AX558" s="63">
        <v>676</v>
      </c>
      <c r="AY558" s="63">
        <v>692</v>
      </c>
      <c r="AZ558" s="63">
        <v>729</v>
      </c>
      <c r="BA558" s="63">
        <v>729</v>
      </c>
      <c r="BB558" s="63"/>
      <c r="BC558" s="63"/>
      <c r="BD558" s="70">
        <f t="shared" si="144"/>
        <v>904637.52</v>
      </c>
      <c r="BE558" s="71">
        <f t="shared" si="142"/>
        <v>355.32</v>
      </c>
      <c r="BF558" s="72">
        <f t="shared" si="147"/>
        <v>520.02</v>
      </c>
      <c r="BG558" s="65">
        <f t="shared" si="143"/>
        <v>419326.19999999995</v>
      </c>
      <c r="BH558" s="73">
        <f t="shared" si="145"/>
        <v>1.0532319733703229E-3</v>
      </c>
      <c r="BI558" s="74">
        <f t="shared" si="146"/>
        <v>1.0532319733703201E-3</v>
      </c>
    </row>
    <row r="559" spans="1:61" ht="15.75" customHeight="1" x14ac:dyDescent="0.25">
      <c r="A559" s="59">
        <v>1</v>
      </c>
      <c r="B559" s="60">
        <v>622</v>
      </c>
      <c r="C559" s="60">
        <v>13</v>
      </c>
      <c r="D559" s="77" t="s">
        <v>85</v>
      </c>
      <c r="E559" s="61" t="s">
        <v>636</v>
      </c>
      <c r="F559" s="62">
        <v>815</v>
      </c>
      <c r="G559" s="63">
        <v>10</v>
      </c>
      <c r="H559" s="63">
        <v>235077.72</v>
      </c>
      <c r="I559" s="64">
        <v>0</v>
      </c>
      <c r="J559" s="65">
        <v>258585.49</v>
      </c>
      <c r="K559" s="63">
        <v>255468.09</v>
      </c>
      <c r="L559" s="64">
        <v>0</v>
      </c>
      <c r="M559" s="65">
        <v>281014.90000000002</v>
      </c>
      <c r="N559" s="63">
        <v>220477.19</v>
      </c>
      <c r="O559" s="64">
        <v>0</v>
      </c>
      <c r="P559" s="65">
        <v>242524.91</v>
      </c>
      <c r="Q559" s="63">
        <v>278151.14</v>
      </c>
      <c r="R559" s="64">
        <v>0</v>
      </c>
      <c r="S559" s="65">
        <v>305966.25</v>
      </c>
      <c r="T559" s="63">
        <v>258826.56</v>
      </c>
      <c r="U559" s="64">
        <v>0</v>
      </c>
      <c r="V559" s="66">
        <v>284709.21999999997</v>
      </c>
      <c r="W559" s="63">
        <v>244776.12</v>
      </c>
      <c r="X559" s="64">
        <v>0</v>
      </c>
      <c r="Y559" s="66">
        <v>269253.73</v>
      </c>
      <c r="Z559" s="63">
        <v>308555.26</v>
      </c>
      <c r="AA559" s="67">
        <v>46468.06</v>
      </c>
      <c r="AB559" s="64">
        <v>0</v>
      </c>
      <c r="AC559" s="66">
        <v>805118.53</v>
      </c>
      <c r="AD559" s="63">
        <v>268829.28000000003</v>
      </c>
      <c r="AE559" s="67">
        <v>52680.51</v>
      </c>
      <c r="AF559" s="64">
        <v>0</v>
      </c>
      <c r="AG559" s="66">
        <v>755243.24</v>
      </c>
      <c r="AH559" s="63">
        <v>367186.84</v>
      </c>
      <c r="AI559" s="67">
        <v>75150.09</v>
      </c>
      <c r="AJ559" s="63">
        <v>0</v>
      </c>
      <c r="AK559" s="66">
        <v>881861.56</v>
      </c>
      <c r="AL559" s="63">
        <v>364567.01</v>
      </c>
      <c r="AM559" s="67">
        <v>87450.38</v>
      </c>
      <c r="AN559" s="63">
        <v>0</v>
      </c>
      <c r="AO559" s="66">
        <v>853185.85</v>
      </c>
      <c r="AP559" s="63">
        <v>631108.80000000005</v>
      </c>
      <c r="AQ559" s="67">
        <v>88114.37</v>
      </c>
      <c r="AR559" s="63">
        <v>0</v>
      </c>
      <c r="AS559" s="66">
        <f t="shared" si="141"/>
        <v>1145639.8250000002</v>
      </c>
      <c r="AT559" s="68"/>
      <c r="AU559" s="69"/>
      <c r="AV559" s="63">
        <v>2360</v>
      </c>
      <c r="AW559" s="63">
        <v>2363</v>
      </c>
      <c r="AX559" s="63">
        <v>2560</v>
      </c>
      <c r="AY559" s="63">
        <v>2504</v>
      </c>
      <c r="AZ559" s="63">
        <v>2504</v>
      </c>
      <c r="BA559" s="63">
        <v>2493</v>
      </c>
      <c r="BB559" s="63"/>
      <c r="BC559" s="63"/>
      <c r="BD559" s="70">
        <f t="shared" si="144"/>
        <v>888209.8</v>
      </c>
      <c r="BE559" s="71">
        <f t="shared" si="142"/>
        <v>1089.83</v>
      </c>
      <c r="BF559" s="72">
        <f t="shared" si="147"/>
        <v>520.02</v>
      </c>
      <c r="BG559" s="65">
        <f t="shared" si="143"/>
        <v>0</v>
      </c>
      <c r="BH559" s="73">
        <f t="shared" si="145"/>
        <v>0</v>
      </c>
      <c r="BI559" s="74">
        <f t="shared" si="146"/>
        <v>0</v>
      </c>
    </row>
    <row r="560" spans="1:61" ht="15.75" customHeight="1" x14ac:dyDescent="0.25">
      <c r="A560" s="59">
        <v>1</v>
      </c>
      <c r="B560" s="60">
        <v>623</v>
      </c>
      <c r="C560" s="60">
        <v>4</v>
      </c>
      <c r="D560" s="77" t="s">
        <v>85</v>
      </c>
      <c r="E560" s="61" t="s">
        <v>637</v>
      </c>
      <c r="F560" s="62">
        <v>827</v>
      </c>
      <c r="G560" s="63">
        <v>10</v>
      </c>
      <c r="H560" s="63">
        <v>200560.44</v>
      </c>
      <c r="I560" s="64">
        <v>18050.52</v>
      </c>
      <c r="J560" s="65">
        <v>200760.91</v>
      </c>
      <c r="K560" s="63">
        <v>219447.79</v>
      </c>
      <c r="L560" s="64">
        <v>19750.39</v>
      </c>
      <c r="M560" s="65">
        <v>219667.14</v>
      </c>
      <c r="N560" s="63">
        <v>205943.55</v>
      </c>
      <c r="O560" s="64">
        <v>18535</v>
      </c>
      <c r="P560" s="65">
        <v>206149.41</v>
      </c>
      <c r="Q560" s="63">
        <v>207320.05</v>
      </c>
      <c r="R560" s="64">
        <v>18781.939999999999</v>
      </c>
      <c r="S560" s="65">
        <v>207391.91</v>
      </c>
      <c r="T560" s="63">
        <v>196562.25</v>
      </c>
      <c r="U560" s="64">
        <v>17844.5</v>
      </c>
      <c r="V560" s="66">
        <v>196589.52</v>
      </c>
      <c r="W560" s="63">
        <v>271125.31</v>
      </c>
      <c r="X560" s="64">
        <v>24647.83</v>
      </c>
      <c r="Y560" s="66">
        <v>271125.23</v>
      </c>
      <c r="Z560" s="63">
        <v>296373.75</v>
      </c>
      <c r="AA560" s="67">
        <v>1373.3</v>
      </c>
      <c r="AB560" s="64">
        <v>26943.14</v>
      </c>
      <c r="AC560" s="66">
        <v>297709.95</v>
      </c>
      <c r="AD560" s="63">
        <v>261501.43</v>
      </c>
      <c r="AE560" s="67">
        <v>657.71</v>
      </c>
      <c r="AF560" s="64">
        <v>23777.66</v>
      </c>
      <c r="AG560" s="66">
        <v>264276.56</v>
      </c>
      <c r="AH560" s="63">
        <v>222803.38</v>
      </c>
      <c r="AI560" s="67">
        <v>448.97</v>
      </c>
      <c r="AJ560" s="63">
        <v>20255.3</v>
      </c>
      <c r="AK560" s="66">
        <v>225812.91</v>
      </c>
      <c r="AL560" s="63">
        <v>331736.53000000003</v>
      </c>
      <c r="AM560" s="67">
        <v>348.4</v>
      </c>
      <c r="AN560" s="63">
        <v>30157.97</v>
      </c>
      <c r="AO560" s="66">
        <v>334857.06</v>
      </c>
      <c r="AP560" s="63">
        <v>387706.31</v>
      </c>
      <c r="AQ560" s="67">
        <v>-154.94999999999999</v>
      </c>
      <c r="AR560" s="63">
        <v>35246.238978000001</v>
      </c>
      <c r="AS560" s="66">
        <f t="shared" si="141"/>
        <v>390723.36712419998</v>
      </c>
      <c r="AT560" s="68"/>
      <c r="AU560" s="69"/>
      <c r="AV560" s="63">
        <v>13</v>
      </c>
      <c r="AW560" s="63">
        <v>16</v>
      </c>
      <c r="AX560" s="63">
        <v>16</v>
      </c>
      <c r="AY560" s="63">
        <v>16</v>
      </c>
      <c r="AZ560" s="63">
        <v>13</v>
      </c>
      <c r="BA560" s="63">
        <v>13</v>
      </c>
      <c r="BB560" s="63"/>
      <c r="BC560" s="63"/>
      <c r="BD560" s="70">
        <f t="shared" si="144"/>
        <v>302675.96999999997</v>
      </c>
      <c r="BE560" s="71">
        <f t="shared" si="142"/>
        <v>365.99</v>
      </c>
      <c r="BF560" s="72">
        <f t="shared" si="147"/>
        <v>520.02</v>
      </c>
      <c r="BG560" s="65">
        <f t="shared" si="143"/>
        <v>127382.80999999998</v>
      </c>
      <c r="BH560" s="73">
        <f t="shared" si="145"/>
        <v>3.1995055007237057E-4</v>
      </c>
      <c r="BI560" s="74">
        <f t="shared" si="146"/>
        <v>3.1995055007237101E-4</v>
      </c>
    </row>
    <row r="561" spans="1:63" ht="15.75" customHeight="1" x14ac:dyDescent="0.25">
      <c r="A561" s="59">
        <v>1</v>
      </c>
      <c r="B561" s="60">
        <v>624</v>
      </c>
      <c r="C561" s="60">
        <v>8</v>
      </c>
      <c r="D561" s="77" t="s">
        <v>85</v>
      </c>
      <c r="E561" s="61" t="s">
        <v>638</v>
      </c>
      <c r="F561" s="62">
        <v>1107</v>
      </c>
      <c r="G561" s="63">
        <v>10</v>
      </c>
      <c r="H561" s="63">
        <v>339148.98</v>
      </c>
      <c r="I561" s="64">
        <v>0</v>
      </c>
      <c r="J561" s="65">
        <v>373063.88</v>
      </c>
      <c r="K561" s="63">
        <v>366493.4</v>
      </c>
      <c r="L561" s="64">
        <v>0</v>
      </c>
      <c r="M561" s="65">
        <v>403142.74</v>
      </c>
      <c r="N561" s="63">
        <v>333867.63</v>
      </c>
      <c r="O561" s="64">
        <v>0</v>
      </c>
      <c r="P561" s="65">
        <v>367254.39</v>
      </c>
      <c r="Q561" s="63">
        <v>385254.9</v>
      </c>
      <c r="R561" s="64">
        <v>0</v>
      </c>
      <c r="S561" s="65">
        <v>423780.39</v>
      </c>
      <c r="T561" s="63">
        <v>338225.03</v>
      </c>
      <c r="U561" s="64">
        <v>0</v>
      </c>
      <c r="V561" s="66">
        <v>372047.53</v>
      </c>
      <c r="W561" s="63">
        <v>363606.68</v>
      </c>
      <c r="X561" s="64">
        <v>0</v>
      </c>
      <c r="Y561" s="66">
        <v>399967.35</v>
      </c>
      <c r="Z561" s="63">
        <v>431147.95</v>
      </c>
      <c r="AA561" s="67">
        <v>147080.09</v>
      </c>
      <c r="AB561" s="64">
        <v>0</v>
      </c>
      <c r="AC561" s="66">
        <v>1152311.3899999999</v>
      </c>
      <c r="AD561" s="63">
        <v>341362.77</v>
      </c>
      <c r="AE561" s="67">
        <v>106067.2</v>
      </c>
      <c r="AF561" s="64">
        <v>0</v>
      </c>
      <c r="AG561" s="66">
        <v>1081580.46</v>
      </c>
      <c r="AH561" s="63">
        <v>418759.74</v>
      </c>
      <c r="AI561" s="67">
        <v>153896.13</v>
      </c>
      <c r="AJ561" s="63">
        <v>0</v>
      </c>
      <c r="AK561" s="66">
        <v>1180679.06</v>
      </c>
      <c r="AL561" s="63">
        <v>567923.09</v>
      </c>
      <c r="AM561" s="67">
        <v>168087.88</v>
      </c>
      <c r="AN561" s="63">
        <v>0</v>
      </c>
      <c r="AO561" s="66">
        <v>1340535.43</v>
      </c>
      <c r="AP561" s="63">
        <v>768197</v>
      </c>
      <c r="AQ561" s="67">
        <v>207146.83</v>
      </c>
      <c r="AR561" s="63">
        <v>0</v>
      </c>
      <c r="AS561" s="66">
        <f t="shared" si="141"/>
        <v>1523765.5070000002</v>
      </c>
      <c r="AT561" s="68"/>
      <c r="AU561" s="69"/>
      <c r="AV561" s="63">
        <v>3835</v>
      </c>
      <c r="AW561" s="63">
        <v>3757</v>
      </c>
      <c r="AX561" s="63">
        <v>4061</v>
      </c>
      <c r="AY561" s="63">
        <v>4113</v>
      </c>
      <c r="AZ561" s="63">
        <v>4140</v>
      </c>
      <c r="BA561" s="63">
        <v>4063</v>
      </c>
      <c r="BB561" s="63"/>
      <c r="BC561" s="63"/>
      <c r="BD561" s="70">
        <f t="shared" si="144"/>
        <v>1255774.3700000001</v>
      </c>
      <c r="BE561" s="71">
        <f t="shared" si="142"/>
        <v>1134.3900000000001</v>
      </c>
      <c r="BF561" s="72">
        <f t="shared" si="147"/>
        <v>520.02</v>
      </c>
      <c r="BG561" s="65">
        <f t="shared" si="143"/>
        <v>0</v>
      </c>
      <c r="BH561" s="73">
        <f t="shared" si="145"/>
        <v>0</v>
      </c>
      <c r="BI561" s="74">
        <f t="shared" si="146"/>
        <v>0</v>
      </c>
    </row>
    <row r="562" spans="1:63" ht="15.75" customHeight="1" x14ac:dyDescent="0.25">
      <c r="A562" s="59">
        <v>1</v>
      </c>
      <c r="B562" s="60">
        <v>625</v>
      </c>
      <c r="C562" s="60">
        <v>13</v>
      </c>
      <c r="D562" s="77" t="s">
        <v>85</v>
      </c>
      <c r="E562" s="61" t="s">
        <v>639</v>
      </c>
      <c r="F562" s="62">
        <v>2045</v>
      </c>
      <c r="G562" s="63">
        <v>10</v>
      </c>
      <c r="H562" s="63">
        <v>216726.86</v>
      </c>
      <c r="I562" s="64">
        <v>0</v>
      </c>
      <c r="J562" s="65">
        <v>238399.55</v>
      </c>
      <c r="K562" s="63">
        <v>242582.71</v>
      </c>
      <c r="L562" s="64">
        <v>0</v>
      </c>
      <c r="M562" s="65">
        <v>266840.98</v>
      </c>
      <c r="N562" s="63">
        <v>196601.69</v>
      </c>
      <c r="O562" s="64">
        <v>0</v>
      </c>
      <c r="P562" s="65">
        <v>216261.86</v>
      </c>
      <c r="Q562" s="63">
        <v>254700.29</v>
      </c>
      <c r="R562" s="64">
        <v>0</v>
      </c>
      <c r="S562" s="65">
        <v>280170.32</v>
      </c>
      <c r="T562" s="63">
        <v>203633.9</v>
      </c>
      <c r="U562" s="64">
        <v>0</v>
      </c>
      <c r="V562" s="66">
        <v>223997.29</v>
      </c>
      <c r="W562" s="63">
        <v>282325.67</v>
      </c>
      <c r="X562" s="64">
        <v>0</v>
      </c>
      <c r="Y562" s="66">
        <v>310558.24</v>
      </c>
      <c r="Z562" s="63">
        <v>373162.86</v>
      </c>
      <c r="AA562" s="67">
        <v>45264.08</v>
      </c>
      <c r="AB562" s="64">
        <v>0</v>
      </c>
      <c r="AC562" s="66">
        <v>809623.55</v>
      </c>
      <c r="AD562" s="63">
        <v>400573.72</v>
      </c>
      <c r="AE562" s="67">
        <v>46661.97</v>
      </c>
      <c r="AF562" s="64">
        <v>0</v>
      </c>
      <c r="AG562" s="66">
        <v>841960.7</v>
      </c>
      <c r="AH562" s="63">
        <v>440049.38</v>
      </c>
      <c r="AI562" s="67">
        <v>68583.19</v>
      </c>
      <c r="AJ562" s="63">
        <v>0</v>
      </c>
      <c r="AK562" s="66">
        <v>906821.06</v>
      </c>
      <c r="AL562" s="63">
        <v>617844.84</v>
      </c>
      <c r="AM562" s="67">
        <v>74981.440000000002</v>
      </c>
      <c r="AN562" s="63">
        <v>0</v>
      </c>
      <c r="AO562" s="66">
        <v>1085941.31</v>
      </c>
      <c r="AP562" s="63">
        <v>782353.81</v>
      </c>
      <c r="AQ562" s="67">
        <v>74512.240000000005</v>
      </c>
      <c r="AR562" s="63">
        <v>0</v>
      </c>
      <c r="AS562" s="66">
        <f t="shared" si="141"/>
        <v>1316898.2310000001</v>
      </c>
      <c r="AT562" s="68"/>
      <c r="AU562" s="69"/>
      <c r="AV562" s="63">
        <v>2050</v>
      </c>
      <c r="AW562" s="63">
        <v>2067</v>
      </c>
      <c r="AX562" s="63">
        <v>2275</v>
      </c>
      <c r="AY562" s="63">
        <v>2232</v>
      </c>
      <c r="AZ562" s="63">
        <v>2458</v>
      </c>
      <c r="BA562" s="63">
        <v>2458</v>
      </c>
      <c r="BB562" s="63"/>
      <c r="BC562" s="63"/>
      <c r="BD562" s="70">
        <f t="shared" si="144"/>
        <v>992248.97</v>
      </c>
      <c r="BE562" s="71">
        <f t="shared" si="142"/>
        <v>485.21</v>
      </c>
      <c r="BF562" s="72">
        <f t="shared" si="147"/>
        <v>520.02</v>
      </c>
      <c r="BG562" s="65">
        <f t="shared" si="143"/>
        <v>71186.450000000012</v>
      </c>
      <c r="BH562" s="73">
        <f t="shared" si="145"/>
        <v>1.788007646808805E-4</v>
      </c>
      <c r="BI562" s="74">
        <f t="shared" si="146"/>
        <v>1.7880076468088099E-4</v>
      </c>
    </row>
    <row r="563" spans="1:63" ht="15.75" customHeight="1" x14ac:dyDescent="0.25">
      <c r="A563" s="59">
        <v>1</v>
      </c>
      <c r="B563" s="60">
        <v>626</v>
      </c>
      <c r="C563" s="60">
        <v>15</v>
      </c>
      <c r="D563" s="77" t="s">
        <v>85</v>
      </c>
      <c r="E563" s="61" t="s">
        <v>640</v>
      </c>
      <c r="F563" s="62">
        <v>1594</v>
      </c>
      <c r="G563" s="63">
        <v>10</v>
      </c>
      <c r="H563" s="63">
        <v>364507.81</v>
      </c>
      <c r="I563" s="64">
        <v>20426.27</v>
      </c>
      <c r="J563" s="65">
        <v>378489.7</v>
      </c>
      <c r="K563" s="63">
        <v>395680.99</v>
      </c>
      <c r="L563" s="64">
        <v>22173.15</v>
      </c>
      <c r="M563" s="65">
        <v>410858.62</v>
      </c>
      <c r="N563" s="63">
        <v>410180.39</v>
      </c>
      <c r="O563" s="64">
        <v>22985.61</v>
      </c>
      <c r="P563" s="65">
        <v>425914.26</v>
      </c>
      <c r="Q563" s="63">
        <v>472159.61</v>
      </c>
      <c r="R563" s="64">
        <v>27027.39</v>
      </c>
      <c r="S563" s="65">
        <v>489645.45</v>
      </c>
      <c r="T563" s="63">
        <v>445158.55</v>
      </c>
      <c r="U563" s="64">
        <v>25431.78</v>
      </c>
      <c r="V563" s="66">
        <v>461699.45</v>
      </c>
      <c r="W563" s="63">
        <v>506275.44</v>
      </c>
      <c r="X563" s="64">
        <v>28657.15</v>
      </c>
      <c r="Y563" s="66">
        <v>525380.12</v>
      </c>
      <c r="Z563" s="63">
        <v>524983.67000000004</v>
      </c>
      <c r="AA563" s="67">
        <v>72211.990000000005</v>
      </c>
      <c r="AB563" s="64">
        <v>29716.11</v>
      </c>
      <c r="AC563" s="66">
        <v>967949.22</v>
      </c>
      <c r="AD563" s="63">
        <v>451106.99</v>
      </c>
      <c r="AE563" s="67">
        <v>69103.12</v>
      </c>
      <c r="AF563" s="64">
        <v>25291.93</v>
      </c>
      <c r="AG563" s="66">
        <v>881174.69</v>
      </c>
      <c r="AH563" s="63">
        <v>385205.63</v>
      </c>
      <c r="AI563" s="67">
        <v>93932.55</v>
      </c>
      <c r="AJ563" s="63">
        <v>21815.24</v>
      </c>
      <c r="AK563" s="66">
        <v>800086.69</v>
      </c>
      <c r="AL563" s="63">
        <v>509511.87</v>
      </c>
      <c r="AM563" s="67">
        <v>99336.83</v>
      </c>
      <c r="AN563" s="63">
        <v>28845.439999999999</v>
      </c>
      <c r="AO563" s="66">
        <v>931686.33</v>
      </c>
      <c r="AP563" s="63">
        <v>718902.92</v>
      </c>
      <c r="AQ563" s="67">
        <v>102712.58</v>
      </c>
      <c r="AR563" s="63">
        <v>40720.862999999998</v>
      </c>
      <c r="AS563" s="66">
        <f t="shared" si="141"/>
        <v>1142820.4887000003</v>
      </c>
      <c r="AT563" s="68"/>
      <c r="AU563" s="69"/>
      <c r="AV563" s="63">
        <v>2295</v>
      </c>
      <c r="AW563" s="63">
        <v>2232</v>
      </c>
      <c r="AX563" s="63">
        <v>2300</v>
      </c>
      <c r="AY563" s="63">
        <v>2339</v>
      </c>
      <c r="AZ563" s="63">
        <v>2328</v>
      </c>
      <c r="BA563" s="63">
        <v>2328</v>
      </c>
      <c r="BB563" s="63"/>
      <c r="BC563" s="63"/>
      <c r="BD563" s="70">
        <f t="shared" si="144"/>
        <v>944743.48</v>
      </c>
      <c r="BE563" s="71">
        <f t="shared" si="142"/>
        <v>592.69000000000005</v>
      </c>
      <c r="BF563" s="72">
        <f t="shared" si="147"/>
        <v>520.02</v>
      </c>
      <c r="BG563" s="65">
        <f t="shared" si="143"/>
        <v>0</v>
      </c>
      <c r="BH563" s="73">
        <f t="shared" si="145"/>
        <v>0</v>
      </c>
      <c r="BI563" s="74">
        <f t="shared" si="146"/>
        <v>0</v>
      </c>
    </row>
    <row r="564" spans="1:63" ht="15.75" customHeight="1" x14ac:dyDescent="0.25">
      <c r="A564" s="59">
        <v>1</v>
      </c>
      <c r="B564" s="60">
        <v>628</v>
      </c>
      <c r="C564" s="60">
        <v>16</v>
      </c>
      <c r="D564" s="77" t="s">
        <v>85</v>
      </c>
      <c r="E564" s="61" t="s">
        <v>641</v>
      </c>
      <c r="F564" s="62">
        <v>1552</v>
      </c>
      <c r="G564" s="63">
        <v>10</v>
      </c>
      <c r="H564" s="63">
        <v>122822.44</v>
      </c>
      <c r="I564" s="64">
        <v>11054.09</v>
      </c>
      <c r="J564" s="65">
        <v>122945.19</v>
      </c>
      <c r="K564" s="63">
        <v>120550.65</v>
      </c>
      <c r="L564" s="64">
        <v>10849.63</v>
      </c>
      <c r="M564" s="65">
        <v>120671.12</v>
      </c>
      <c r="N564" s="63">
        <v>90246.17</v>
      </c>
      <c r="O564" s="64">
        <v>8122.2</v>
      </c>
      <c r="P564" s="65">
        <v>90336.36</v>
      </c>
      <c r="Q564" s="63">
        <v>70705.23</v>
      </c>
      <c r="R564" s="64">
        <v>6548.59</v>
      </c>
      <c r="S564" s="65">
        <v>70572.3</v>
      </c>
      <c r="T564" s="63">
        <v>72004.490000000005</v>
      </c>
      <c r="U564" s="64">
        <v>6702.91</v>
      </c>
      <c r="V564" s="66">
        <v>71831.740000000005</v>
      </c>
      <c r="W564" s="63">
        <v>86137.8</v>
      </c>
      <c r="X564" s="64">
        <v>4963.91</v>
      </c>
      <c r="Y564" s="66">
        <v>89291.28</v>
      </c>
      <c r="Z564" s="63">
        <v>111779.2</v>
      </c>
      <c r="AA564" s="67">
        <v>966.73</v>
      </c>
      <c r="AB564" s="64">
        <v>5322.83</v>
      </c>
      <c r="AC564" s="66">
        <v>117102</v>
      </c>
      <c r="AD564" s="63">
        <v>96885.34</v>
      </c>
      <c r="AE564" s="67">
        <v>142.21</v>
      </c>
      <c r="AF564" s="64">
        <v>4613.6099999999997</v>
      </c>
      <c r="AG564" s="66">
        <v>101498.9</v>
      </c>
      <c r="AH564" s="63">
        <v>122021.21</v>
      </c>
      <c r="AI564" s="67">
        <v>960.55</v>
      </c>
      <c r="AJ564" s="63">
        <v>5810.53</v>
      </c>
      <c r="AK564" s="66">
        <v>128308.09</v>
      </c>
      <c r="AL564" s="63">
        <v>150584.04</v>
      </c>
      <c r="AM564" s="67">
        <v>297.02</v>
      </c>
      <c r="AN564" s="63">
        <v>7448.04</v>
      </c>
      <c r="AO564" s="66">
        <v>158655.84</v>
      </c>
      <c r="AP564" s="63">
        <v>204241.06</v>
      </c>
      <c r="AQ564" s="67">
        <v>158.02000000000001</v>
      </c>
      <c r="AR564" s="63">
        <v>9203.8462070000005</v>
      </c>
      <c r="AS564" s="66">
        <f t="shared" si="141"/>
        <v>216775.98117230003</v>
      </c>
      <c r="AT564" s="68"/>
      <c r="AU564" s="69"/>
      <c r="AV564" s="63">
        <v>0</v>
      </c>
      <c r="AW564" s="63">
        <v>0</v>
      </c>
      <c r="AX564" s="63">
        <v>7</v>
      </c>
      <c r="AY564" s="63">
        <v>7</v>
      </c>
      <c r="AZ564" s="63">
        <v>11</v>
      </c>
      <c r="BA564" s="63">
        <v>11</v>
      </c>
      <c r="BB564" s="63"/>
      <c r="BC564" s="63"/>
      <c r="BD564" s="70">
        <f t="shared" si="144"/>
        <v>144468.16</v>
      </c>
      <c r="BE564" s="71">
        <f t="shared" si="142"/>
        <v>93.09</v>
      </c>
      <c r="BF564" s="72">
        <f t="shared" si="147"/>
        <v>520.02</v>
      </c>
      <c r="BG564" s="65">
        <f t="shared" si="143"/>
        <v>662595.35999999987</v>
      </c>
      <c r="BH564" s="73">
        <f t="shared" si="145"/>
        <v>1.6642571309849453E-3</v>
      </c>
      <c r="BI564" s="74">
        <f t="shared" si="146"/>
        <v>1.66425713098495E-3</v>
      </c>
    </row>
    <row r="565" spans="1:63" ht="15.75" customHeight="1" x14ac:dyDescent="0.25">
      <c r="A565" s="59">
        <v>1</v>
      </c>
      <c r="B565" s="60">
        <v>629</v>
      </c>
      <c r="C565" s="60">
        <v>18</v>
      </c>
      <c r="D565" s="77" t="s">
        <v>85</v>
      </c>
      <c r="E565" s="61" t="s">
        <v>642</v>
      </c>
      <c r="F565" s="62">
        <v>911</v>
      </c>
      <c r="G565" s="63">
        <v>10</v>
      </c>
      <c r="H565" s="63">
        <v>290254.71999999997</v>
      </c>
      <c r="I565" s="64">
        <v>0</v>
      </c>
      <c r="J565" s="65">
        <v>319280.19</v>
      </c>
      <c r="K565" s="63">
        <v>349088.08</v>
      </c>
      <c r="L565" s="64">
        <v>0</v>
      </c>
      <c r="M565" s="65">
        <v>383996.89</v>
      </c>
      <c r="N565" s="63">
        <v>379645.82</v>
      </c>
      <c r="O565" s="64">
        <v>0</v>
      </c>
      <c r="P565" s="65">
        <v>417610.4</v>
      </c>
      <c r="Q565" s="63">
        <v>355557.47</v>
      </c>
      <c r="R565" s="64">
        <v>0</v>
      </c>
      <c r="S565" s="65">
        <v>391113.22</v>
      </c>
      <c r="T565" s="63">
        <v>365560.59</v>
      </c>
      <c r="U565" s="64">
        <v>0</v>
      </c>
      <c r="V565" s="66">
        <v>402116.64</v>
      </c>
      <c r="W565" s="63">
        <v>417104.19</v>
      </c>
      <c r="X565" s="64">
        <v>0</v>
      </c>
      <c r="Y565" s="66">
        <v>458814.61</v>
      </c>
      <c r="Z565" s="63">
        <v>471258.74</v>
      </c>
      <c r="AA565" s="67">
        <v>40927.25</v>
      </c>
      <c r="AB565" s="64">
        <v>0</v>
      </c>
      <c r="AC565" s="66">
        <v>709438.7</v>
      </c>
      <c r="AD565" s="63">
        <v>363126.71</v>
      </c>
      <c r="AE565" s="67">
        <v>36172.17</v>
      </c>
      <c r="AF565" s="64">
        <v>0</v>
      </c>
      <c r="AG565" s="66">
        <v>601417.86</v>
      </c>
      <c r="AH565" s="63">
        <v>338379.75</v>
      </c>
      <c r="AI565" s="67">
        <v>44250.25</v>
      </c>
      <c r="AJ565" s="63">
        <v>0</v>
      </c>
      <c r="AK565" s="66">
        <v>590932.44999999995</v>
      </c>
      <c r="AL565" s="63">
        <v>711259.47</v>
      </c>
      <c r="AM565" s="67">
        <v>53025.72</v>
      </c>
      <c r="AN565" s="63">
        <v>0</v>
      </c>
      <c r="AO565" s="66">
        <v>992323.1</v>
      </c>
      <c r="AP565" s="63">
        <v>775943.72</v>
      </c>
      <c r="AQ565" s="67">
        <v>54438.43</v>
      </c>
      <c r="AR565" s="63">
        <v>0</v>
      </c>
      <c r="AS565" s="66">
        <f t="shared" si="141"/>
        <v>1081406.051</v>
      </c>
      <c r="AT565" s="68"/>
      <c r="AU565" s="69"/>
      <c r="AV565" s="63">
        <v>1078</v>
      </c>
      <c r="AW565" s="63">
        <v>1104</v>
      </c>
      <c r="AX565" s="63">
        <v>1221</v>
      </c>
      <c r="AY565" s="63">
        <v>1225</v>
      </c>
      <c r="AZ565" s="63">
        <v>1314</v>
      </c>
      <c r="BA565" s="63">
        <v>1318</v>
      </c>
      <c r="BB565" s="63"/>
      <c r="BC565" s="63"/>
      <c r="BD565" s="70">
        <f t="shared" si="144"/>
        <v>795103.63</v>
      </c>
      <c r="BE565" s="71">
        <f t="shared" si="142"/>
        <v>872.78</v>
      </c>
      <c r="BF565" s="72">
        <f t="shared" si="147"/>
        <v>520.02</v>
      </c>
      <c r="BG565" s="65">
        <f t="shared" si="143"/>
        <v>0</v>
      </c>
      <c r="BH565" s="73">
        <f t="shared" si="145"/>
        <v>0</v>
      </c>
      <c r="BI565" s="74">
        <f t="shared" si="146"/>
        <v>0</v>
      </c>
    </row>
    <row r="566" spans="1:63" ht="15.75" customHeight="1" x14ac:dyDescent="0.25">
      <c r="A566" s="59">
        <v>1</v>
      </c>
      <c r="B566" s="60">
        <v>631</v>
      </c>
      <c r="C566" s="60">
        <v>18</v>
      </c>
      <c r="D566" s="77" t="s">
        <v>85</v>
      </c>
      <c r="E566" s="61" t="s">
        <v>643</v>
      </c>
      <c r="F566" s="62">
        <v>2148</v>
      </c>
      <c r="G566" s="63">
        <v>10</v>
      </c>
      <c r="H566" s="63">
        <v>531921.93000000005</v>
      </c>
      <c r="I566" s="64">
        <v>0</v>
      </c>
      <c r="J566" s="65">
        <v>585114.12</v>
      </c>
      <c r="K566" s="63">
        <v>554442.55000000005</v>
      </c>
      <c r="L566" s="64">
        <v>0</v>
      </c>
      <c r="M566" s="65">
        <v>609886.80000000005</v>
      </c>
      <c r="N566" s="63">
        <v>571546.66</v>
      </c>
      <c r="O566" s="64">
        <v>0</v>
      </c>
      <c r="P566" s="65">
        <v>628701.31999999995</v>
      </c>
      <c r="Q566" s="63">
        <v>658666.94999999995</v>
      </c>
      <c r="R566" s="64">
        <v>0</v>
      </c>
      <c r="S566" s="65">
        <v>724533.64</v>
      </c>
      <c r="T566" s="63">
        <v>836256.02</v>
      </c>
      <c r="U566" s="64">
        <v>0</v>
      </c>
      <c r="V566" s="66">
        <v>919881.62</v>
      </c>
      <c r="W566" s="63">
        <v>826626.07</v>
      </c>
      <c r="X566" s="64">
        <v>0</v>
      </c>
      <c r="Y566" s="66">
        <v>909288.68</v>
      </c>
      <c r="Z566" s="63">
        <v>1040865.94</v>
      </c>
      <c r="AA566" s="67">
        <v>43241.2</v>
      </c>
      <c r="AB566" s="64">
        <v>0</v>
      </c>
      <c r="AC566" s="66">
        <v>1328424.45</v>
      </c>
      <c r="AD566" s="63">
        <v>610823.80000000005</v>
      </c>
      <c r="AE566" s="67">
        <v>38511.089999999997</v>
      </c>
      <c r="AF566" s="64">
        <v>0</v>
      </c>
      <c r="AG566" s="66">
        <v>861895.17</v>
      </c>
      <c r="AH566" s="63">
        <v>744083.52</v>
      </c>
      <c r="AI566" s="67">
        <v>54336.06</v>
      </c>
      <c r="AJ566" s="63">
        <v>0</v>
      </c>
      <c r="AK566" s="66">
        <v>1039908.75</v>
      </c>
      <c r="AL566" s="63">
        <v>1081982.1299999999</v>
      </c>
      <c r="AM566" s="67">
        <v>62082.67</v>
      </c>
      <c r="AN566" s="63">
        <v>0</v>
      </c>
      <c r="AO566" s="66">
        <v>1396287.17</v>
      </c>
      <c r="AP566" s="63">
        <v>1793202.31</v>
      </c>
      <c r="AQ566" s="67">
        <v>62235.05</v>
      </c>
      <c r="AR566" s="63">
        <v>0</v>
      </c>
      <c r="AS566" s="66">
        <f t="shared" si="141"/>
        <v>2226195.3340000003</v>
      </c>
      <c r="AT566" s="68"/>
      <c r="AU566" s="69"/>
      <c r="AV566" s="63">
        <v>1055</v>
      </c>
      <c r="AW566" s="63">
        <v>1061</v>
      </c>
      <c r="AX566" s="63">
        <v>1284</v>
      </c>
      <c r="AY566" s="63">
        <v>1253</v>
      </c>
      <c r="AZ566" s="63">
        <v>1471</v>
      </c>
      <c r="BA566" s="63">
        <v>1469</v>
      </c>
      <c r="BB566" s="63"/>
      <c r="BC566" s="63"/>
      <c r="BD566" s="70">
        <f t="shared" si="144"/>
        <v>1370542.17</v>
      </c>
      <c r="BE566" s="71">
        <f t="shared" si="142"/>
        <v>638.05999999999995</v>
      </c>
      <c r="BF566" s="72">
        <f t="shared" si="147"/>
        <v>520.02</v>
      </c>
      <c r="BG566" s="65">
        <f t="shared" si="143"/>
        <v>0</v>
      </c>
      <c r="BH566" s="73">
        <f t="shared" si="145"/>
        <v>0</v>
      </c>
      <c r="BI566" s="74">
        <f t="shared" si="146"/>
        <v>0</v>
      </c>
    </row>
    <row r="567" spans="1:63" ht="7.5" customHeight="1" x14ac:dyDescent="0.25">
      <c r="F567" s="78"/>
      <c r="G567" s="79"/>
      <c r="H567" s="79"/>
      <c r="I567" s="79"/>
      <c r="J567" s="80"/>
      <c r="K567" s="79"/>
      <c r="L567" s="79"/>
      <c r="M567" s="80"/>
      <c r="N567" s="79"/>
      <c r="O567" s="79"/>
      <c r="P567" s="80"/>
      <c r="R567" s="79"/>
      <c r="S567" s="80"/>
      <c r="T567" s="80"/>
      <c r="U567" s="80"/>
      <c r="V567" s="80"/>
      <c r="W567" s="80"/>
      <c r="X567" s="80"/>
      <c r="Y567" s="80"/>
      <c r="Z567" s="80"/>
      <c r="AA567" s="81"/>
      <c r="AB567" s="80"/>
      <c r="AC567" s="80"/>
      <c r="AD567" s="80"/>
      <c r="AE567" s="81"/>
      <c r="AF567" s="80"/>
      <c r="AG567" s="80"/>
      <c r="AH567" s="80"/>
      <c r="AI567" s="81"/>
      <c r="AJ567" s="80"/>
      <c r="AK567" s="80"/>
      <c r="AL567" s="80"/>
      <c r="AM567" s="81"/>
      <c r="AN567" s="80"/>
      <c r="AO567" s="80"/>
      <c r="AP567" s="80"/>
      <c r="AQ567" s="81"/>
      <c r="AR567" s="80"/>
      <c r="AS567" s="80"/>
      <c r="AT567" s="80"/>
      <c r="AU567" s="80"/>
      <c r="AV567" s="80"/>
      <c r="AW567" s="80"/>
      <c r="AX567" s="80"/>
      <c r="AY567" s="80"/>
      <c r="AZ567" s="80"/>
      <c r="BA567" s="80"/>
      <c r="BB567" s="80"/>
      <c r="BC567" s="80"/>
      <c r="BD567" s="82"/>
      <c r="BE567" s="83"/>
      <c r="BF567" s="84"/>
      <c r="BG567" s="80"/>
      <c r="BH567" s="80"/>
      <c r="BI567" s="74"/>
    </row>
    <row r="568" spans="1:63" ht="36" customHeight="1" thickBot="1" x14ac:dyDescent="0.25">
      <c r="A568" s="85">
        <v>556</v>
      </c>
      <c r="B568" s="86"/>
      <c r="C568" s="87" t="s">
        <v>644</v>
      </c>
      <c r="D568" s="88"/>
      <c r="E568" s="89" t="s">
        <v>645</v>
      </c>
      <c r="F568" s="90">
        <f>SUBTOTAL(9,F11:F567)</f>
        <v>3871833</v>
      </c>
      <c r="G568" s="90">
        <f t="shared" ref="G568" si="148">SUBTOTAL(9,G11:G567)</f>
        <v>5873</v>
      </c>
      <c r="H568" s="90">
        <v>1686498473.8700013</v>
      </c>
      <c r="I568" s="90">
        <v>177480773.23999989</v>
      </c>
      <c r="J568" s="90">
        <v>1735413851.9700024</v>
      </c>
      <c r="K568" s="90">
        <v>1716503550.629998</v>
      </c>
      <c r="L568" s="90">
        <v>180818326.09999999</v>
      </c>
      <c r="M568" s="90">
        <v>1765858995.660001</v>
      </c>
      <c r="N568" s="90">
        <v>1545965209.74</v>
      </c>
      <c r="O568" s="90">
        <v>165695912.96000007</v>
      </c>
      <c r="P568" s="90">
        <v>1587609068.9199989</v>
      </c>
      <c r="Q568" s="90">
        <v>1650907636.5600002</v>
      </c>
      <c r="R568" s="90">
        <v>176713489.31999996</v>
      </c>
      <c r="S568" s="90">
        <v>1694904707.6400025</v>
      </c>
      <c r="T568" s="90">
        <v>1548890551.5099993</v>
      </c>
      <c r="U568" s="90">
        <v>166956670.60999998</v>
      </c>
      <c r="V568" s="90">
        <v>1589241920.4100032</v>
      </c>
      <c r="W568" s="90">
        <v>1771715957.1399982</v>
      </c>
      <c r="X568" s="90">
        <v>190981894.94</v>
      </c>
      <c r="Y568" s="90">
        <v>1815388663.8</v>
      </c>
      <c r="Z568" s="90">
        <v>1940208301.3699996</v>
      </c>
      <c r="AA568" s="91">
        <v>23329381.429999989</v>
      </c>
      <c r="AB568" s="90">
        <v>207409185.44999999</v>
      </c>
      <c r="AC568" s="90">
        <v>2082867661.940001</v>
      </c>
      <c r="AD568" s="90">
        <v>1854242154.0500004</v>
      </c>
      <c r="AE568" s="91">
        <v>16182888.769999996</v>
      </c>
      <c r="AF568" s="90">
        <v>198083286.20999995</v>
      </c>
      <c r="AG568" s="90">
        <v>2002091697.500001</v>
      </c>
      <c r="AH568" s="90">
        <v>1705281042.5700002</v>
      </c>
      <c r="AI568" s="91">
        <v>23456183.089999992</v>
      </c>
      <c r="AJ568" s="90">
        <v>176226768.16000018</v>
      </c>
      <c r="AK568" s="90">
        <v>1858755037.0799983</v>
      </c>
      <c r="AL568" s="90">
        <v>2083222848.2400007</v>
      </c>
      <c r="AM568" s="91">
        <v>25393078.180000003</v>
      </c>
      <c r="AN568" s="90">
        <v>211582539.79999998</v>
      </c>
      <c r="AO568" s="90">
        <v>2251316946.5000024</v>
      </c>
      <c r="AP568" s="90">
        <f t="shared" ref="AP568:AR568" si="149">SUBTOTAL(9,AP11:AP567)</f>
        <v>2704561474.249999</v>
      </c>
      <c r="AQ568" s="91">
        <f t="shared" si="149"/>
        <v>27270277.079999991</v>
      </c>
      <c r="AR568" s="91">
        <f t="shared" si="149"/>
        <v>266140678.36200589</v>
      </c>
      <c r="AS568" s="90">
        <f t="shared" ref="AS568" si="150">SUBTOTAL(9,AS11:AS567)</f>
        <v>2903411855.6390367</v>
      </c>
      <c r="AT568" s="90"/>
      <c r="AU568" s="90"/>
      <c r="AV568" s="90">
        <f t="shared" ref="AV568:AX568" si="151">SUBTOTAL(9,AV11:AV567)</f>
        <v>539023</v>
      </c>
      <c r="AW568" s="90">
        <f t="shared" si="151"/>
        <v>532490</v>
      </c>
      <c r="AX568" s="90">
        <f t="shared" si="151"/>
        <v>585342</v>
      </c>
      <c r="AY568" s="90">
        <f>SUBTOTAL(9,AY11:AY567)</f>
        <v>597366</v>
      </c>
      <c r="AZ568" s="90">
        <f>SUBTOTAL(9,AZ11:AZ567)</f>
        <v>635425</v>
      </c>
      <c r="BA568" s="90">
        <f>SUBTOTAL(9,BA11:BA567)</f>
        <v>633926</v>
      </c>
      <c r="BB568" s="90"/>
      <c r="BC568" s="90"/>
      <c r="BD568" s="90">
        <f>SUBTOTAL(9,BD11:BD567)</f>
        <v>2219688639.789999</v>
      </c>
      <c r="BE568" s="92">
        <f>+BD568/F568</f>
        <v>573.29142031435731</v>
      </c>
      <c r="BF568" s="92"/>
      <c r="BG568" s="90">
        <f>SUBTOTAL(9,BG11:BG567)</f>
        <v>371871497.01000017</v>
      </c>
      <c r="BH568" s="93">
        <f>SUBTOTAL(9,BH11:BH567)</f>
        <v>0.93403882379879477</v>
      </c>
      <c r="BI568" s="94">
        <f>SUBTOTAL(9,BI11:BI567)</f>
        <v>0.93403882379879499</v>
      </c>
    </row>
    <row r="569" spans="1:63" ht="36" customHeight="1" thickTop="1" thickBot="1" x14ac:dyDescent="0.25">
      <c r="A569" s="95">
        <f>SUBTOTAL(9,A14:A567)</f>
        <v>553</v>
      </c>
      <c r="B569" s="95"/>
      <c r="C569" s="95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7"/>
      <c r="T569" s="96"/>
      <c r="U569" s="96"/>
      <c r="V569" s="96"/>
      <c r="W569" s="96"/>
      <c r="X569" s="96"/>
      <c r="Y569" s="96"/>
      <c r="Z569" s="96"/>
      <c r="AA569" s="98"/>
      <c r="AB569" s="96"/>
      <c r="AC569" s="96"/>
      <c r="AD569" s="96"/>
      <c r="AE569" s="98"/>
      <c r="AF569" s="96"/>
      <c r="AG569" s="96"/>
      <c r="AH569" s="96"/>
      <c r="AI569" s="98"/>
      <c r="AJ569" s="96"/>
      <c r="AK569" s="97">
        <v>153473994.50999808</v>
      </c>
      <c r="AL569" s="96"/>
      <c r="AM569" s="98"/>
      <c r="AN569" s="96"/>
      <c r="AO569" s="97">
        <v>168094098.26000166</v>
      </c>
      <c r="AP569" s="96"/>
      <c r="AQ569" s="98"/>
      <c r="AR569" s="96"/>
      <c r="AS569" s="97">
        <f>+AS568-AP568</f>
        <v>198850381.38903761</v>
      </c>
      <c r="AT569" s="195">
        <f>+AS568/AO568</f>
        <v>1.2896504244561433</v>
      </c>
      <c r="AU569" s="97"/>
      <c r="AV569" s="96"/>
      <c r="AW569" s="96"/>
      <c r="AX569" s="96">
        <v>790813482.36920547</v>
      </c>
      <c r="AY569" s="96">
        <f>+AY568-AI568</f>
        <v>-22858817.089999992</v>
      </c>
      <c r="AZ569" s="96">
        <f>+AZ568-AJ568</f>
        <v>-175591343.16000018</v>
      </c>
      <c r="BA569" s="96"/>
      <c r="BB569" s="96"/>
      <c r="BC569" s="96"/>
      <c r="BD569" s="96"/>
      <c r="BE569" s="99"/>
      <c r="BF569" s="100"/>
      <c r="BG569" s="96"/>
      <c r="BH569" s="96"/>
      <c r="BI569" s="96"/>
    </row>
    <row r="570" spans="1:63" s="43" customFormat="1" ht="169.5" customHeight="1" x14ac:dyDescent="0.2">
      <c r="A570" s="31" t="s">
        <v>15</v>
      </c>
      <c r="B570" s="31" t="s">
        <v>16</v>
      </c>
      <c r="C570" s="31" t="s">
        <v>17</v>
      </c>
      <c r="D570" s="31" t="s">
        <v>18</v>
      </c>
      <c r="E570" s="31" t="s">
        <v>19</v>
      </c>
      <c r="F570" s="32" t="str">
        <f>+F8</f>
        <v>Ukupan broj stanovnika (Popis 2021. konačni rezultatai rujan 2022.)</v>
      </c>
      <c r="G570" s="34" t="s">
        <v>646</v>
      </c>
      <c r="H570" s="34" t="s">
        <v>647</v>
      </c>
      <c r="I570" s="34" t="s">
        <v>23</v>
      </c>
      <c r="J570" s="35" t="s">
        <v>648</v>
      </c>
      <c r="K570" s="34" t="s">
        <v>25</v>
      </c>
      <c r="L570" s="34" t="s">
        <v>26</v>
      </c>
      <c r="M570" s="35" t="s">
        <v>649</v>
      </c>
      <c r="N570" s="34" t="s">
        <v>28</v>
      </c>
      <c r="O570" s="34" t="s">
        <v>29</v>
      </c>
      <c r="P570" s="35" t="s">
        <v>650</v>
      </c>
      <c r="Q570" s="34" t="s">
        <v>651</v>
      </c>
      <c r="R570" s="34" t="s">
        <v>32</v>
      </c>
      <c r="S570" s="35" t="s">
        <v>652</v>
      </c>
      <c r="T570" s="34" t="s">
        <v>653</v>
      </c>
      <c r="U570" s="34" t="s">
        <v>35</v>
      </c>
      <c r="V570" s="36" t="s">
        <v>654</v>
      </c>
      <c r="W570" s="34" t="s">
        <v>37</v>
      </c>
      <c r="X570" s="34" t="s">
        <v>38</v>
      </c>
      <c r="Y570" s="34" t="s">
        <v>39</v>
      </c>
      <c r="Z570" s="34" t="s">
        <v>40</v>
      </c>
      <c r="AA570" s="37" t="s">
        <v>41</v>
      </c>
      <c r="AB570" s="34" t="s">
        <v>42</v>
      </c>
      <c r="AC570" s="34" t="s">
        <v>43</v>
      </c>
      <c r="AD570" s="34" t="s">
        <v>44</v>
      </c>
      <c r="AE570" s="37" t="s">
        <v>45</v>
      </c>
      <c r="AF570" s="34" t="s">
        <v>46</v>
      </c>
      <c r="AG570" s="34" t="s">
        <v>47</v>
      </c>
      <c r="AH570" s="34" t="s">
        <v>48</v>
      </c>
      <c r="AI570" s="37" t="s">
        <v>49</v>
      </c>
      <c r="AJ570" s="34" t="s">
        <v>50</v>
      </c>
      <c r="AK570" s="34" t="s">
        <v>51</v>
      </c>
      <c r="AL570" s="34" t="s">
        <v>52</v>
      </c>
      <c r="AM570" s="34" t="s">
        <v>53</v>
      </c>
      <c r="AN570" s="34" t="s">
        <v>54</v>
      </c>
      <c r="AO570" s="34" t="s">
        <v>55</v>
      </c>
      <c r="AP570" s="34"/>
      <c r="AQ570" s="34"/>
      <c r="AR570" s="34"/>
      <c r="AS570" s="34" t="str">
        <f t="shared" ref="AS570:AS571" si="152">+AS8</f>
        <v>Porez i prirez za izračun kapaciteta za razdoblje 01.01.2023. - 31.12.2023.</v>
      </c>
      <c r="AT570" s="39"/>
      <c r="AU570" s="39"/>
      <c r="AV570" s="34" t="str">
        <f>+AV8</f>
        <v>2019 smještajnih jedinica</v>
      </c>
      <c r="AW570" s="34" t="str">
        <f t="shared" ref="AW570:AY570" si="153">+AW8</f>
        <v>2020 smještajnih jedinica</v>
      </c>
      <c r="AX570" s="34" t="str">
        <f t="shared" si="153"/>
        <v>2021 smještajnih jedinica</v>
      </c>
      <c r="AY570" s="34" t="str">
        <f t="shared" si="153"/>
        <v>2022 smještajnih jedinica</v>
      </c>
      <c r="AZ570" s="34" t="str">
        <f t="shared" ref="AZ570:BA570" si="154">+AZ8</f>
        <v>2023 smještajnih jedinica</v>
      </c>
      <c r="BA570" s="34" t="str">
        <f t="shared" si="154"/>
        <v>2024 smještajnih jedinica</v>
      </c>
      <c r="BB570" s="39"/>
      <c r="BC570" s="39"/>
      <c r="BD570" s="40" t="str">
        <f t="shared" ref="BD570" si="155">+BD8</f>
        <v>PROSJEČAN PRIHOD OD POREZA i PRIREZA NA DOHODAK ZA PERIOD  2019. - 2023. (po jedinici)</v>
      </c>
      <c r="BE570" s="41" t="s">
        <v>655</v>
      </c>
      <c r="BF570" s="35" t="s">
        <v>656</v>
      </c>
      <c r="BG570" s="35" t="s">
        <v>62</v>
      </c>
      <c r="BH570" s="42" t="s">
        <v>657</v>
      </c>
      <c r="BI570" s="42" t="s">
        <v>64</v>
      </c>
      <c r="BK570" s="2"/>
    </row>
    <row r="571" spans="1:63" ht="19.5" customHeight="1" x14ac:dyDescent="0.2">
      <c r="A571" s="44">
        <v>0</v>
      </c>
      <c r="B571" s="44">
        <v>0</v>
      </c>
      <c r="C571" s="44">
        <v>0</v>
      </c>
      <c r="D571" s="45">
        <v>1</v>
      </c>
      <c r="E571" s="45">
        <v>2</v>
      </c>
      <c r="F571" s="44">
        <v>3</v>
      </c>
      <c r="G571" s="45">
        <v>4</v>
      </c>
      <c r="H571" s="45">
        <v>5</v>
      </c>
      <c r="I571" s="45">
        <v>6</v>
      </c>
      <c r="J571" s="45" t="s">
        <v>658</v>
      </c>
      <c r="K571" s="45">
        <v>8</v>
      </c>
      <c r="L571" s="45">
        <v>9</v>
      </c>
      <c r="M571" s="45" t="s">
        <v>659</v>
      </c>
      <c r="N571" s="45">
        <v>11</v>
      </c>
      <c r="O571" s="45">
        <v>12</v>
      </c>
      <c r="P571" s="45" t="s">
        <v>660</v>
      </c>
      <c r="Q571" s="45">
        <v>14</v>
      </c>
      <c r="R571" s="45">
        <v>15</v>
      </c>
      <c r="S571" s="45" t="s">
        <v>661</v>
      </c>
      <c r="T571" s="45">
        <v>17</v>
      </c>
      <c r="U571" s="45">
        <v>18</v>
      </c>
      <c r="V571" s="46" t="s">
        <v>662</v>
      </c>
      <c r="W571" s="45">
        <v>20</v>
      </c>
      <c r="X571" s="45">
        <v>21</v>
      </c>
      <c r="Y571" s="46" t="s">
        <v>663</v>
      </c>
      <c r="Z571" s="45">
        <v>23</v>
      </c>
      <c r="AA571" s="47">
        <v>24</v>
      </c>
      <c r="AB571" s="45">
        <v>25</v>
      </c>
      <c r="AC571" s="34" t="s">
        <v>72</v>
      </c>
      <c r="AD571" s="34">
        <v>27</v>
      </c>
      <c r="AE571" s="34">
        <v>28</v>
      </c>
      <c r="AF571" s="34">
        <v>29</v>
      </c>
      <c r="AG571" s="34" t="s">
        <v>73</v>
      </c>
      <c r="AH571" s="34">
        <v>31</v>
      </c>
      <c r="AI571" s="34">
        <v>32</v>
      </c>
      <c r="AJ571" s="34">
        <v>33</v>
      </c>
      <c r="AK571" s="34" t="s">
        <v>74</v>
      </c>
      <c r="AL571" s="34">
        <v>35</v>
      </c>
      <c r="AM571" s="34">
        <v>36</v>
      </c>
      <c r="AN571" s="34">
        <v>37</v>
      </c>
      <c r="AO571" s="34" t="s">
        <v>75</v>
      </c>
      <c r="AP571" s="34"/>
      <c r="AQ571" s="34"/>
      <c r="AR571" s="34"/>
      <c r="AS571" s="34" t="str">
        <f t="shared" si="152"/>
        <v>42((39-40-41)+BSJ5*MI)*1,xx)</v>
      </c>
      <c r="AT571" s="48"/>
      <c r="AU571" s="48"/>
      <c r="AV571" s="45"/>
      <c r="AW571" s="45"/>
      <c r="AX571" s="45"/>
      <c r="AY571" s="45"/>
      <c r="AZ571" s="45"/>
      <c r="BA571" s="45"/>
      <c r="BB571" s="48"/>
      <c r="BC571" s="48"/>
      <c r="BD571" s="49" t="str">
        <f t="shared" ref="BD571:BI571" si="156">+BD9</f>
        <v>P1((42+38+34+30+26)/5 god)</v>
      </c>
      <c r="BE571" s="49" t="str">
        <f t="shared" si="156"/>
        <v>P2(P1/s)</v>
      </c>
      <c r="BF571" s="45" t="str">
        <f t="shared" si="156"/>
        <v>P3(Ʃ P1 /Ʃ s)</v>
      </c>
      <c r="BG571" s="45" t="str">
        <f t="shared" si="156"/>
        <v>P4 ((P3-P2)*s;IF&lt;0 = 0)</v>
      </c>
      <c r="BH571" s="45" t="str">
        <f t="shared" si="156"/>
        <v>A(P4 / ƩP4 *100)</v>
      </c>
      <c r="BI571" s="45" t="str">
        <f t="shared" si="156"/>
        <v>Z(P4 / ƩP4)</v>
      </c>
    </row>
    <row r="572" spans="1:63" ht="15" customHeight="1" x14ac:dyDescent="0.2">
      <c r="A572" s="95"/>
      <c r="B572" s="95"/>
      <c r="C572" s="95"/>
      <c r="D572" s="96"/>
      <c r="E572" s="96"/>
      <c r="F572" s="96"/>
      <c r="G572" s="96"/>
      <c r="H572" s="96"/>
      <c r="I572" s="96"/>
      <c r="J572" s="101">
        <v>0.17</v>
      </c>
      <c r="K572" s="96"/>
      <c r="L572" s="96"/>
      <c r="M572" s="101">
        <v>0.17</v>
      </c>
      <c r="N572" s="96"/>
      <c r="O572" s="96"/>
      <c r="P572" s="101">
        <v>0.17</v>
      </c>
      <c r="Q572" s="96"/>
      <c r="R572" s="96"/>
      <c r="S572" s="101">
        <v>0.17</v>
      </c>
      <c r="T572" s="96"/>
      <c r="U572" s="96"/>
      <c r="V572" s="101">
        <v>0.17</v>
      </c>
      <c r="W572" s="96"/>
      <c r="X572" s="96"/>
      <c r="Y572" s="101">
        <v>0.17</v>
      </c>
      <c r="Z572" s="96"/>
      <c r="AA572" s="98"/>
      <c r="AB572" s="96"/>
      <c r="AC572" s="101">
        <v>0.17</v>
      </c>
      <c r="AD572" s="96"/>
      <c r="AE572" s="98"/>
      <c r="AF572" s="96"/>
      <c r="AG572" s="102">
        <v>0.17</v>
      </c>
      <c r="AH572" s="96"/>
      <c r="AI572" s="98"/>
      <c r="AJ572" s="96"/>
      <c r="AK572" s="102">
        <v>0.2</v>
      </c>
      <c r="AL572" s="96"/>
      <c r="AM572" s="98"/>
      <c r="AN572" s="96"/>
      <c r="AO572" s="102">
        <v>0.2</v>
      </c>
      <c r="AP572" s="96"/>
      <c r="AQ572" s="98"/>
      <c r="AR572" s="96"/>
      <c r="AS572" s="102">
        <v>0.2</v>
      </c>
      <c r="AT572" s="102"/>
      <c r="AU572" s="102"/>
      <c r="AV572" s="96"/>
      <c r="AW572" s="96"/>
      <c r="AX572" s="96"/>
      <c r="AY572" s="96"/>
      <c r="AZ572" s="96"/>
      <c r="BA572" s="96"/>
      <c r="BB572" s="96"/>
      <c r="BC572" s="96"/>
      <c r="BD572" s="96"/>
      <c r="BE572" s="99"/>
      <c r="BF572" s="100"/>
      <c r="BG572" s="96"/>
      <c r="BH572" s="96"/>
      <c r="BI572" s="96"/>
    </row>
    <row r="573" spans="1:63" ht="15.75" customHeight="1" x14ac:dyDescent="0.25">
      <c r="A573" s="59">
        <v>1</v>
      </c>
      <c r="B573" s="60">
        <v>901</v>
      </c>
      <c r="C573" s="60">
        <v>1</v>
      </c>
      <c r="D573" s="77" t="s">
        <v>705</v>
      </c>
      <c r="E573" s="61" t="s">
        <v>706</v>
      </c>
      <c r="F573" s="63">
        <f>DSUM($C$1:$BA$566,E599+1,$C$602:$C$603)</f>
        <v>299985</v>
      </c>
      <c r="G573" s="103">
        <v>0.17</v>
      </c>
      <c r="H573" s="63">
        <v>128106019.81999999</v>
      </c>
      <c r="I573" s="64">
        <v>8967639.3100000005</v>
      </c>
      <c r="J573" s="65">
        <v>20253524.690000001</v>
      </c>
      <c r="K573" s="63">
        <v>134263403.59999999</v>
      </c>
      <c r="L573" s="64">
        <v>9409487.9000000004</v>
      </c>
      <c r="M573" s="65">
        <v>21225165.670000002</v>
      </c>
      <c r="N573" s="63">
        <v>117399076.04000001</v>
      </c>
      <c r="O573" s="64">
        <v>8134129.4699999997</v>
      </c>
      <c r="P573" s="65">
        <v>18575040.920000002</v>
      </c>
      <c r="Q573" s="63">
        <v>125659775.66</v>
      </c>
      <c r="R573" s="64">
        <v>8772446.1500000004</v>
      </c>
      <c r="S573" s="65">
        <v>19870846.02</v>
      </c>
      <c r="T573" s="63">
        <v>115745062.5</v>
      </c>
      <c r="U573" s="64">
        <v>8084900.0599999996</v>
      </c>
      <c r="V573" s="65">
        <v>18302227.620000001</v>
      </c>
      <c r="W573" s="63">
        <v>138197916.52000001</v>
      </c>
      <c r="X573" s="64">
        <v>9635563.9600000009</v>
      </c>
      <c r="Y573" s="65">
        <v>21855599.940000001</v>
      </c>
      <c r="Z573" s="63">
        <v>149144802.62</v>
      </c>
      <c r="AA573" s="104">
        <v>339182.37</v>
      </c>
      <c r="AB573" s="64">
        <v>9701922.9299999997</v>
      </c>
      <c r="AC573" s="66">
        <v>23669255.059999999</v>
      </c>
      <c r="AD573" s="63">
        <v>146237187.37</v>
      </c>
      <c r="AE573" s="67">
        <v>77127.37</v>
      </c>
      <c r="AF573" s="63">
        <v>9484493.2699999996</v>
      </c>
      <c r="AG573" s="66">
        <v>23298101.370000001</v>
      </c>
      <c r="AH573" s="63">
        <v>131633647.45999999</v>
      </c>
      <c r="AI573" s="67">
        <v>43244.22</v>
      </c>
      <c r="AJ573" s="64">
        <v>8473400.8900000006</v>
      </c>
      <c r="AK573" s="66">
        <v>24724176.899999999</v>
      </c>
      <c r="AL573" s="64">
        <v>162377828.87</v>
      </c>
      <c r="AM573" s="104">
        <v>55281.24</v>
      </c>
      <c r="AN573" s="64">
        <v>10369993.25</v>
      </c>
      <c r="AO573" s="66">
        <v>30438609.620000001</v>
      </c>
      <c r="AP573" s="64">
        <f>DSUM($C$1:$BV$566,AP599,$C$602:$C$603)</f>
        <v>220313315.84999993</v>
      </c>
      <c r="AQ573" s="104">
        <f>DSUM($C$1:$BV$566,AQ599,$C$602:$C$603)</f>
        <v>44018.500000000007</v>
      </c>
      <c r="AR573" s="64">
        <f>DSUM($C$1:$BV$566,AR599,$C$602:$C$603)</f>
        <v>14066784.356300002</v>
      </c>
      <c r="AS573" s="66">
        <f>+(AP573-AR573-AQ573+IF(BC573=0,AQ573,BC573*$G$7))*$AO$572</f>
        <v>41249306.298739992</v>
      </c>
      <c r="AT573" s="105"/>
      <c r="AU573" s="105"/>
      <c r="AV573" s="63">
        <f t="shared" ref="AV573:BA573" si="157">DSUM($C$1:$BV$566,AU599+1,$C$602:$C$603)</f>
        <v>639</v>
      </c>
      <c r="AW573" s="63">
        <f t="shared" si="157"/>
        <v>1869</v>
      </c>
      <c r="AX573" s="63">
        <f t="shared" si="157"/>
        <v>2531</v>
      </c>
      <c r="AY573" s="63">
        <f t="shared" si="157"/>
        <v>1208</v>
      </c>
      <c r="AZ573" s="63">
        <f t="shared" si="157"/>
        <v>1715</v>
      </c>
      <c r="BA573" s="63">
        <f t="shared" si="157"/>
        <v>1719</v>
      </c>
      <c r="BB573" s="63"/>
      <c r="BC573" s="63"/>
      <c r="BD573" s="70">
        <f t="shared" ref="BD573:BD592" si="158">+ROUND((AC573+AG573+AK573+AO573+AS573)/5,2)</f>
        <v>28675889.850000001</v>
      </c>
      <c r="BE573" s="71">
        <f t="shared" ref="BE573:BE592" si="159">ROUND(BD573/F573,2)</f>
        <v>95.59</v>
      </c>
      <c r="BF573" s="72">
        <f>+$BJ$605</f>
        <v>74.52</v>
      </c>
      <c r="BG573" s="65">
        <f t="shared" ref="BG573:BG592" si="160">IF((BF573-BE573)&lt;0,0,(BF573-BE573)*F573)</f>
        <v>0</v>
      </c>
      <c r="BH573" s="73">
        <f t="shared" ref="BH573:BH591" si="161">+BG573/$BG$7</f>
        <v>0</v>
      </c>
      <c r="BI573" s="74">
        <f t="shared" ref="BI573:BI592" si="162">+ROUND(BH573,18)</f>
        <v>0</v>
      </c>
    </row>
    <row r="574" spans="1:63" ht="15.75" customHeight="1" x14ac:dyDescent="0.25">
      <c r="A574" s="59">
        <v>1</v>
      </c>
      <c r="B574" s="60">
        <v>902</v>
      </c>
      <c r="C574" s="60">
        <v>2</v>
      </c>
      <c r="D574" s="77" t="s">
        <v>705</v>
      </c>
      <c r="E574" s="61" t="s">
        <v>707</v>
      </c>
      <c r="F574" s="63">
        <f>DSUM($C$1:$BA$566,E599+1,$D$602:$D$603)</f>
        <v>120702</v>
      </c>
      <c r="G574" s="103">
        <v>0.17</v>
      </c>
      <c r="H574" s="63">
        <v>33575513.130000003</v>
      </c>
      <c r="I574" s="64">
        <v>633912.36</v>
      </c>
      <c r="J574" s="65">
        <v>5600072.1299999999</v>
      </c>
      <c r="K574" s="63">
        <v>33800486.939999998</v>
      </c>
      <c r="L574" s="64">
        <v>653587.47</v>
      </c>
      <c r="M574" s="65">
        <v>5634972.9100000001</v>
      </c>
      <c r="N574" s="63">
        <v>30337903.609999999</v>
      </c>
      <c r="O574" s="64">
        <v>736111.75</v>
      </c>
      <c r="P574" s="65">
        <v>5032304.62</v>
      </c>
      <c r="Q574" s="63">
        <v>32865703.77</v>
      </c>
      <c r="R574" s="64">
        <v>759041.65</v>
      </c>
      <c r="S574" s="65">
        <v>5458132.5599999996</v>
      </c>
      <c r="T574" s="63">
        <v>30210139.32</v>
      </c>
      <c r="U574" s="64">
        <v>659044.67000000004</v>
      </c>
      <c r="V574" s="65">
        <v>5023686.09</v>
      </c>
      <c r="W574" s="63">
        <v>35602875.159999996</v>
      </c>
      <c r="X574" s="64">
        <v>769139.28</v>
      </c>
      <c r="Y574" s="65">
        <v>5921735.0999999996</v>
      </c>
      <c r="Z574" s="63">
        <v>41780122.18</v>
      </c>
      <c r="AA574" s="104">
        <v>64985.24</v>
      </c>
      <c r="AB574" s="64">
        <v>965685.44</v>
      </c>
      <c r="AC574" s="66">
        <v>6946664.1699999999</v>
      </c>
      <c r="AD574" s="63">
        <v>41631123.409999996</v>
      </c>
      <c r="AE574" s="67">
        <v>28084.400000000001</v>
      </c>
      <c r="AF574" s="63">
        <v>970751.11</v>
      </c>
      <c r="AG574" s="66">
        <v>6929420.0599999996</v>
      </c>
      <c r="AH574" s="63">
        <v>38439486.109999999</v>
      </c>
      <c r="AI574" s="67">
        <v>17960.669999999998</v>
      </c>
      <c r="AJ574" s="64">
        <v>903933.27</v>
      </c>
      <c r="AK574" s="66">
        <v>7541702.79</v>
      </c>
      <c r="AL574" s="64">
        <v>47003094.659999996</v>
      </c>
      <c r="AM574" s="104">
        <v>21570.54</v>
      </c>
      <c r="AN574" s="64">
        <v>1115227.99</v>
      </c>
      <c r="AO574" s="66">
        <v>9216699.4000000004</v>
      </c>
      <c r="AP574" s="64">
        <f>DSUM($C$1:$BV$566,AP599,$D$602:$D$603)</f>
        <v>65405141.539999992</v>
      </c>
      <c r="AQ574" s="104">
        <f>DSUM($C$1:$BV$566,AQ599,$D$602:$D$603)</f>
        <v>24276.730000000007</v>
      </c>
      <c r="AR574" s="64">
        <f>DSUM($C$1:$BV$566,AR599,$D$602:$D$603)</f>
        <v>1539175.2445009998</v>
      </c>
      <c r="AS574" s="66">
        <f t="shared" ref="AS574:AS592" si="163">+(AP574-AR574-AQ574+IF(BC574=0,AQ574,BC574*$G$7))*$AO$572</f>
        <v>12773193.259099798</v>
      </c>
      <c r="AT574" s="105"/>
      <c r="AU574" s="105"/>
      <c r="AV574" s="63">
        <f t="shared" ref="AV574:BA574" si="164">DSUM($C$1:$BV$566,AU599+1,$D$602:$D$603)</f>
        <v>569</v>
      </c>
      <c r="AW574" s="63">
        <f t="shared" si="164"/>
        <v>648</v>
      </c>
      <c r="AX574" s="63">
        <f t="shared" si="164"/>
        <v>959</v>
      </c>
      <c r="AY574" s="63">
        <f t="shared" si="164"/>
        <v>1091</v>
      </c>
      <c r="AZ574" s="63">
        <f t="shared" si="164"/>
        <v>1345</v>
      </c>
      <c r="BA574" s="63">
        <f t="shared" si="164"/>
        <v>1341</v>
      </c>
      <c r="BB574" s="63"/>
      <c r="BC574" s="63"/>
      <c r="BD574" s="70">
        <f t="shared" si="158"/>
        <v>8681535.9399999995</v>
      </c>
      <c r="BE574" s="71">
        <f t="shared" si="159"/>
        <v>71.930000000000007</v>
      </c>
      <c r="BF574" s="72">
        <f t="shared" ref="BF574:BF592" si="165">+$BJ$605</f>
        <v>74.52</v>
      </c>
      <c r="BG574" s="65">
        <f t="shared" si="160"/>
        <v>312618.17999999871</v>
      </c>
      <c r="BH574" s="73">
        <f t="shared" si="161"/>
        <v>7.8521080398228748E-4</v>
      </c>
      <c r="BI574" s="74">
        <f t="shared" si="162"/>
        <v>7.8521080398228705E-4</v>
      </c>
    </row>
    <row r="575" spans="1:63" ht="15.75" customHeight="1" x14ac:dyDescent="0.25">
      <c r="A575" s="59">
        <v>1</v>
      </c>
      <c r="B575" s="60">
        <v>903</v>
      </c>
      <c r="C575" s="60">
        <v>3</v>
      </c>
      <c r="D575" s="77" t="s">
        <v>705</v>
      </c>
      <c r="E575" s="61" t="s">
        <v>708</v>
      </c>
      <c r="F575" s="63">
        <f>DSUM($C$1:$BA$566,E599+1,$E$602:$E$603)</f>
        <v>139603</v>
      </c>
      <c r="G575" s="103">
        <v>0.17</v>
      </c>
      <c r="H575" s="63">
        <v>36192227.020000003</v>
      </c>
      <c r="I575" s="64">
        <v>3244865.41</v>
      </c>
      <c r="J575" s="65">
        <v>5601051.4699999997</v>
      </c>
      <c r="K575" s="63">
        <v>36270010.270000003</v>
      </c>
      <c r="L575" s="64">
        <v>3263506.48</v>
      </c>
      <c r="M575" s="65">
        <v>5611105.6399999997</v>
      </c>
      <c r="N575" s="63">
        <v>31611820.289999999</v>
      </c>
      <c r="O575" s="64">
        <v>2493890.46</v>
      </c>
      <c r="P575" s="65">
        <v>4950048.07</v>
      </c>
      <c r="Q575" s="63">
        <v>33489667.260000002</v>
      </c>
      <c r="R575" s="64">
        <v>2640750.37</v>
      </c>
      <c r="S575" s="65">
        <v>5244315.87</v>
      </c>
      <c r="T575" s="63">
        <v>29371596.640000001</v>
      </c>
      <c r="U575" s="64">
        <v>2338791.11</v>
      </c>
      <c r="V575" s="65">
        <v>4595576.9400000004</v>
      </c>
      <c r="W575" s="63">
        <v>35582414.539999999</v>
      </c>
      <c r="X575" s="64">
        <v>2838028.97</v>
      </c>
      <c r="Y575" s="65">
        <v>5566545.5499999998</v>
      </c>
      <c r="Z575" s="63">
        <v>39282577.039999999</v>
      </c>
      <c r="AA575" s="104">
        <v>84312.77</v>
      </c>
      <c r="AB575" s="64">
        <v>3102449.62</v>
      </c>
      <c r="AC575" s="66">
        <v>6145900.2800000003</v>
      </c>
      <c r="AD575" s="63">
        <v>38735087.490000002</v>
      </c>
      <c r="AE575" s="67">
        <v>21517.95</v>
      </c>
      <c r="AF575" s="63">
        <v>3090323.73</v>
      </c>
      <c r="AG575" s="66">
        <v>6065123.5999999996</v>
      </c>
      <c r="AH575" s="63">
        <v>34430398.490000002</v>
      </c>
      <c r="AI575" s="67">
        <v>14194.29</v>
      </c>
      <c r="AJ575" s="64">
        <v>2289415.13</v>
      </c>
      <c r="AK575" s="66">
        <v>6437223.2300000004</v>
      </c>
      <c r="AL575" s="64">
        <v>41083444.729999997</v>
      </c>
      <c r="AM575" s="104">
        <v>12668.97</v>
      </c>
      <c r="AN575" s="64">
        <v>3239097.37</v>
      </c>
      <c r="AO575" s="66">
        <v>7579236.3399999999</v>
      </c>
      <c r="AP575" s="64">
        <f>DSUM($C$1:$BV$566,AP599,$E$602:$E$603)</f>
        <v>57965669.389999993</v>
      </c>
      <c r="AQ575" s="104">
        <f>DSUM($C$1:$BV$566,AQ599,$E$602:$E$603)</f>
        <v>13485.569999999998</v>
      </c>
      <c r="AR575" s="64">
        <f>DSUM($C$1:$BV$566,AR599,$E$602:$E$603)</f>
        <v>4684851.5956540005</v>
      </c>
      <c r="AS575" s="66">
        <f t="shared" si="163"/>
        <v>10656163.558869198</v>
      </c>
      <c r="AT575" s="105"/>
      <c r="AU575" s="105"/>
      <c r="AV575" s="63">
        <f t="shared" ref="AV575:BA575" si="166">DSUM($C$1:$BV$566,AU599+1,$E$602:$E$603)</f>
        <v>284</v>
      </c>
      <c r="AW575" s="63">
        <f t="shared" si="166"/>
        <v>271</v>
      </c>
      <c r="AX575" s="63">
        <f t="shared" si="166"/>
        <v>298</v>
      </c>
      <c r="AY575" s="63">
        <f t="shared" si="166"/>
        <v>324</v>
      </c>
      <c r="AZ575" s="63">
        <f t="shared" si="166"/>
        <v>525</v>
      </c>
      <c r="BA575" s="63">
        <f t="shared" si="166"/>
        <v>530</v>
      </c>
      <c r="BB575" s="63"/>
      <c r="BC575" s="63"/>
      <c r="BD575" s="70">
        <f t="shared" si="158"/>
        <v>7376729.4000000004</v>
      </c>
      <c r="BE575" s="71">
        <f t="shared" si="159"/>
        <v>52.84</v>
      </c>
      <c r="BF575" s="72">
        <f t="shared" si="165"/>
        <v>74.52</v>
      </c>
      <c r="BG575" s="65">
        <f t="shared" si="160"/>
        <v>3026593.0399999991</v>
      </c>
      <c r="BH575" s="73">
        <f t="shared" si="161"/>
        <v>7.6019684916136497E-3</v>
      </c>
      <c r="BI575" s="74">
        <f t="shared" si="162"/>
        <v>7.6019684916136497E-3</v>
      </c>
    </row>
    <row r="576" spans="1:63" ht="15.75" customHeight="1" x14ac:dyDescent="0.25">
      <c r="A576" s="59">
        <v>1</v>
      </c>
      <c r="B576" s="60">
        <v>904</v>
      </c>
      <c r="C576" s="60">
        <v>4</v>
      </c>
      <c r="D576" s="77" t="s">
        <v>705</v>
      </c>
      <c r="E576" s="61" t="s">
        <v>709</v>
      </c>
      <c r="F576" s="63">
        <f>DSUM($C$1:$BA$566,E599+1,$F$602:$F$603)</f>
        <v>112195</v>
      </c>
      <c r="G576" s="103">
        <v>0.17</v>
      </c>
      <c r="H576" s="63">
        <v>34592810.780000001</v>
      </c>
      <c r="I576" s="64">
        <v>2856197.71</v>
      </c>
      <c r="J576" s="65">
        <v>5395224.2199999997</v>
      </c>
      <c r="K576" s="63">
        <v>34622585.450000003</v>
      </c>
      <c r="L576" s="64">
        <v>2910424.92</v>
      </c>
      <c r="M576" s="65">
        <v>5391067.29</v>
      </c>
      <c r="N576" s="63">
        <v>31606091.82</v>
      </c>
      <c r="O576" s="64">
        <v>3258477.4</v>
      </c>
      <c r="P576" s="65">
        <v>4819094.45</v>
      </c>
      <c r="Q576" s="63">
        <v>37540568.350000001</v>
      </c>
      <c r="R576" s="64">
        <v>3898542.02</v>
      </c>
      <c r="S576" s="65">
        <v>5719144.4800000004</v>
      </c>
      <c r="T576" s="63">
        <v>34528697.520000003</v>
      </c>
      <c r="U576" s="64">
        <v>3541847.24</v>
      </c>
      <c r="V576" s="65">
        <v>5267764.55</v>
      </c>
      <c r="W576" s="63">
        <v>37434413.719999999</v>
      </c>
      <c r="X576" s="64">
        <v>3366166.76</v>
      </c>
      <c r="Y576" s="65">
        <v>5791601.9800000004</v>
      </c>
      <c r="Z576" s="63">
        <v>43637476.200000003</v>
      </c>
      <c r="AA576" s="104">
        <v>206057.93</v>
      </c>
      <c r="AB576" s="64">
        <v>3847497.84</v>
      </c>
      <c r="AC576" s="66">
        <v>6842171.1100000003</v>
      </c>
      <c r="AD576" s="63">
        <v>40776373.780000001</v>
      </c>
      <c r="AE576" s="67">
        <v>105874.53</v>
      </c>
      <c r="AF576" s="63">
        <v>3537893.25</v>
      </c>
      <c r="AG576" s="66">
        <v>6429035.1600000001</v>
      </c>
      <c r="AH576" s="63">
        <v>36478858.409999996</v>
      </c>
      <c r="AI576" s="67">
        <v>136386.93</v>
      </c>
      <c r="AJ576" s="64">
        <v>3148318.46</v>
      </c>
      <c r="AK576" s="66">
        <v>6788900.2800000003</v>
      </c>
      <c r="AL576" s="64">
        <v>45052439.68</v>
      </c>
      <c r="AM576" s="104">
        <v>143873.94</v>
      </c>
      <c r="AN576" s="64">
        <v>3189128.44</v>
      </c>
      <c r="AO576" s="66">
        <v>8498814.7899999991</v>
      </c>
      <c r="AP576" s="64">
        <f>DSUM($C$1:$BV$566,AP599,$F$602:$F$603)</f>
        <v>59962767.079999983</v>
      </c>
      <c r="AQ576" s="104">
        <f>DSUM($C$1:$BV$566,AQ599,$F$602:$F$603)</f>
        <v>148465.69</v>
      </c>
      <c r="AR576" s="64">
        <f>DSUM($C$1:$BV$566,AR599,$F$602:$F$603)</f>
        <v>4200742.2784290006</v>
      </c>
      <c r="AS576" s="66">
        <f t="shared" si="163"/>
        <v>11152404.960314197</v>
      </c>
      <c r="AT576" s="105"/>
      <c r="AU576" s="105"/>
      <c r="AV576" s="63">
        <f t="shared" ref="AV576:BA576" si="167">DSUM($C$1:$BV$566,AU599+1,$F$602:$F$603)</f>
        <v>3336</v>
      </c>
      <c r="AW576" s="63">
        <f t="shared" si="167"/>
        <v>3442</v>
      </c>
      <c r="AX576" s="63">
        <f t="shared" si="167"/>
        <v>3769</v>
      </c>
      <c r="AY576" s="63">
        <f t="shared" si="167"/>
        <v>3891</v>
      </c>
      <c r="AZ576" s="63">
        <f t="shared" si="167"/>
        <v>4509</v>
      </c>
      <c r="BA576" s="63">
        <f t="shared" si="167"/>
        <v>4517</v>
      </c>
      <c r="BB576" s="63"/>
      <c r="BC576" s="63"/>
      <c r="BD576" s="70">
        <f t="shared" si="158"/>
        <v>7942265.2599999998</v>
      </c>
      <c r="BE576" s="71">
        <f t="shared" si="159"/>
        <v>70.790000000000006</v>
      </c>
      <c r="BF576" s="72">
        <f t="shared" si="165"/>
        <v>74.52</v>
      </c>
      <c r="BG576" s="65">
        <f t="shared" si="160"/>
        <v>418487.34999999887</v>
      </c>
      <c r="BH576" s="73">
        <f t="shared" si="161"/>
        <v>1.0511250131067789E-3</v>
      </c>
      <c r="BI576" s="74">
        <f t="shared" si="162"/>
        <v>1.05112501310678E-3</v>
      </c>
    </row>
    <row r="577" spans="1:61" ht="15.75" customHeight="1" x14ac:dyDescent="0.25">
      <c r="A577" s="59">
        <v>1</v>
      </c>
      <c r="B577" s="60">
        <v>905</v>
      </c>
      <c r="C577" s="60">
        <v>5</v>
      </c>
      <c r="D577" s="77" t="s">
        <v>705</v>
      </c>
      <c r="E577" s="61" t="s">
        <v>710</v>
      </c>
      <c r="F577" s="63">
        <f>DSUM($C$1:$BA$566,E599+1,$G$602:$G$603)</f>
        <v>159487</v>
      </c>
      <c r="G577" s="103">
        <v>0.17</v>
      </c>
      <c r="H577" s="63">
        <v>47123366.960000001</v>
      </c>
      <c r="I577" s="64">
        <v>3856008.67</v>
      </c>
      <c r="J577" s="65">
        <v>7355450.9100000001</v>
      </c>
      <c r="K577" s="63">
        <v>48288624.340000004</v>
      </c>
      <c r="L577" s="64">
        <v>3999065.83</v>
      </c>
      <c r="M577" s="65">
        <v>7529224.9500000002</v>
      </c>
      <c r="N577" s="63">
        <v>43805776.200000003</v>
      </c>
      <c r="O577" s="64">
        <v>3575410.71</v>
      </c>
      <c r="P577" s="65">
        <v>6839162.1299999999</v>
      </c>
      <c r="Q577" s="63">
        <v>46956835.310000002</v>
      </c>
      <c r="R577" s="64">
        <v>3826013.56</v>
      </c>
      <c r="S577" s="65">
        <v>7332239.7000000002</v>
      </c>
      <c r="T577" s="63">
        <v>44574725.240000002</v>
      </c>
      <c r="U577" s="64">
        <v>3632126.18</v>
      </c>
      <c r="V577" s="65">
        <v>6960241.8399999999</v>
      </c>
      <c r="W577" s="63">
        <v>53164860.950000003</v>
      </c>
      <c r="X577" s="64">
        <v>4436321.5199999996</v>
      </c>
      <c r="Y577" s="65">
        <v>8283851.7000000002</v>
      </c>
      <c r="Z577" s="63">
        <v>60313812.039999999</v>
      </c>
      <c r="AA577" s="104">
        <v>83893.14</v>
      </c>
      <c r="AB577" s="64">
        <v>5092045.5999999996</v>
      </c>
      <c r="AC577" s="66">
        <v>9383050.25</v>
      </c>
      <c r="AD577" s="63">
        <v>58930581.710000001</v>
      </c>
      <c r="AE577" s="67">
        <v>26787.4</v>
      </c>
      <c r="AF577" s="63">
        <v>4956156.8</v>
      </c>
      <c r="AG577" s="66">
        <v>9183925.3699999992</v>
      </c>
      <c r="AH577" s="63">
        <v>56269133.68</v>
      </c>
      <c r="AI577" s="67">
        <v>25329.33</v>
      </c>
      <c r="AJ577" s="64">
        <v>4759373.07</v>
      </c>
      <c r="AK577" s="66">
        <v>10323921.890000001</v>
      </c>
      <c r="AL577" s="64">
        <v>68741289.409999996</v>
      </c>
      <c r="AM577" s="104">
        <v>22309.96</v>
      </c>
      <c r="AN577" s="64">
        <v>5056505.62</v>
      </c>
      <c r="AO577" s="66">
        <v>12765463.109999999</v>
      </c>
      <c r="AP577" s="64">
        <f>DSUM($C$1:$BV$566,AP599,$G$602:$G$603)</f>
        <v>91911665.719999999</v>
      </c>
      <c r="AQ577" s="104">
        <f>DSUM($C$1:$BV$566,AQ599,$G$602:$G$603)</f>
        <v>23228.43</v>
      </c>
      <c r="AR577" s="64">
        <f>DSUM($C$1:$BV$566,AR599,$G$602:$G$603)</f>
        <v>6819684.3244009996</v>
      </c>
      <c r="AS577" s="66">
        <f t="shared" si="163"/>
        <v>17018396.279119801</v>
      </c>
      <c r="AT577" s="105"/>
      <c r="AU577" s="105"/>
      <c r="AV577" s="63">
        <f t="shared" ref="AV577:BA577" si="168">DSUM($C$1:$BV$566,AU599+1,$G$602:$G$603)</f>
        <v>284</v>
      </c>
      <c r="AW577" s="63">
        <f t="shared" si="168"/>
        <v>379</v>
      </c>
      <c r="AX577" s="63">
        <f t="shared" si="168"/>
        <v>679</v>
      </c>
      <c r="AY577" s="63">
        <f t="shared" si="168"/>
        <v>828</v>
      </c>
      <c r="AZ577" s="63">
        <f t="shared" si="168"/>
        <v>1144</v>
      </c>
      <c r="BA577" s="63">
        <f t="shared" si="168"/>
        <v>1146</v>
      </c>
      <c r="BB577" s="63"/>
      <c r="BC577" s="63"/>
      <c r="BD577" s="70">
        <f t="shared" si="158"/>
        <v>11734951.380000001</v>
      </c>
      <c r="BE577" s="71">
        <f t="shared" si="159"/>
        <v>73.58</v>
      </c>
      <c r="BF577" s="72">
        <f t="shared" si="165"/>
        <v>74.52</v>
      </c>
      <c r="BG577" s="65">
        <f t="shared" si="160"/>
        <v>149917.77999999965</v>
      </c>
      <c r="BH577" s="73">
        <f t="shared" si="161"/>
        <v>3.7655219080681712E-4</v>
      </c>
      <c r="BI577" s="74">
        <f t="shared" si="162"/>
        <v>3.7655219080681701E-4</v>
      </c>
    </row>
    <row r="578" spans="1:61" ht="20.25" customHeight="1" x14ac:dyDescent="0.25">
      <c r="A578" s="59">
        <v>1</v>
      </c>
      <c r="B578" s="60">
        <v>906</v>
      </c>
      <c r="C578" s="60">
        <v>6</v>
      </c>
      <c r="D578" s="77" t="s">
        <v>705</v>
      </c>
      <c r="E578" s="61" t="s">
        <v>711</v>
      </c>
      <c r="F578" s="63">
        <f>DSUM($C$1:$BA$566,E599+1,$H$602:$H$603)</f>
        <v>101221</v>
      </c>
      <c r="G578" s="103">
        <v>0.17</v>
      </c>
      <c r="H578" s="63">
        <v>25629468.59</v>
      </c>
      <c r="I578" s="64">
        <v>487761.08</v>
      </c>
      <c r="J578" s="65">
        <v>4274090.28</v>
      </c>
      <c r="K578" s="63">
        <v>25287438.23</v>
      </c>
      <c r="L578" s="64">
        <v>471493.68</v>
      </c>
      <c r="M578" s="65">
        <v>4218710.57</v>
      </c>
      <c r="N578" s="63">
        <v>21562906</v>
      </c>
      <c r="O578" s="64">
        <v>421652.4</v>
      </c>
      <c r="P578" s="65">
        <v>3594013.11</v>
      </c>
      <c r="Q578" s="63">
        <v>22977783.379999999</v>
      </c>
      <c r="R578" s="64">
        <v>467185.91999999998</v>
      </c>
      <c r="S578" s="65">
        <v>3826801.57</v>
      </c>
      <c r="T578" s="63">
        <v>22191635.5</v>
      </c>
      <c r="U578" s="64">
        <v>472653.48</v>
      </c>
      <c r="V578" s="65">
        <v>3692226.94</v>
      </c>
      <c r="W578" s="63">
        <v>26041860.73</v>
      </c>
      <c r="X578" s="64">
        <v>520767.9</v>
      </c>
      <c r="Y578" s="65">
        <v>4338585.78</v>
      </c>
      <c r="Z578" s="63">
        <v>28235440.27</v>
      </c>
      <c r="AA578" s="104">
        <v>58065.88</v>
      </c>
      <c r="AB578" s="64">
        <v>573796.39</v>
      </c>
      <c r="AC578" s="66">
        <v>4695992.6900000004</v>
      </c>
      <c r="AD578" s="63">
        <v>28049563.629999999</v>
      </c>
      <c r="AE578" s="67">
        <v>9041.99</v>
      </c>
      <c r="AF578" s="63">
        <v>577590.99</v>
      </c>
      <c r="AG578" s="66">
        <v>4672556.46</v>
      </c>
      <c r="AH578" s="63">
        <v>26353668.77</v>
      </c>
      <c r="AI578" s="67">
        <v>8786.51</v>
      </c>
      <c r="AJ578" s="64">
        <v>550117.68999999994</v>
      </c>
      <c r="AK578" s="66">
        <v>5165642.1500000004</v>
      </c>
      <c r="AL578" s="64">
        <v>33449013.010000002</v>
      </c>
      <c r="AM578" s="104">
        <v>6931.82</v>
      </c>
      <c r="AN578" s="64">
        <v>776144</v>
      </c>
      <c r="AO578" s="66">
        <v>6542424.9400000004</v>
      </c>
      <c r="AP578" s="64">
        <f>DSUM($C$1:$BV$566,AP599,$H$602:$H$603)</f>
        <v>44773786.189999998</v>
      </c>
      <c r="AQ578" s="104">
        <f>DSUM($C$1:$BV$566,AQ599,$H$602:$H$603)</f>
        <v>7379.8200000000015</v>
      </c>
      <c r="AR578" s="64">
        <f>DSUM($C$1:$BV$566,AR599,$H$602:$H$603)</f>
        <v>1011343.216946</v>
      </c>
      <c r="AS578" s="66">
        <f t="shared" si="163"/>
        <v>8752488.594610801</v>
      </c>
      <c r="AT578" s="105"/>
      <c r="AU578" s="105"/>
      <c r="AV578" s="63">
        <f t="shared" ref="AV578:BA578" si="169">DSUM($C$1:$BV$566,AU599+1,$H$602:$H$603)</f>
        <v>100</v>
      </c>
      <c r="AW578" s="63">
        <f t="shared" si="169"/>
        <v>114</v>
      </c>
      <c r="AX578" s="63">
        <f t="shared" si="169"/>
        <v>168</v>
      </c>
      <c r="AY578" s="63">
        <f t="shared" si="169"/>
        <v>232</v>
      </c>
      <c r="AZ578" s="63">
        <f t="shared" si="169"/>
        <v>344</v>
      </c>
      <c r="BA578" s="63">
        <f t="shared" si="169"/>
        <v>344</v>
      </c>
      <c r="BB578" s="63"/>
      <c r="BC578" s="63"/>
      <c r="BD578" s="70">
        <f t="shared" si="158"/>
        <v>5965820.9699999997</v>
      </c>
      <c r="BE578" s="71">
        <f t="shared" si="159"/>
        <v>58.94</v>
      </c>
      <c r="BF578" s="72">
        <f t="shared" si="165"/>
        <v>74.52</v>
      </c>
      <c r="BG578" s="65">
        <f t="shared" si="160"/>
        <v>1577023.18</v>
      </c>
      <c r="BH578" s="73">
        <f t="shared" si="161"/>
        <v>3.9610480716972653E-3</v>
      </c>
      <c r="BI578" s="74">
        <f t="shared" si="162"/>
        <v>3.9610480716972696E-3</v>
      </c>
    </row>
    <row r="579" spans="1:61" ht="20.25" customHeight="1" x14ac:dyDescent="0.25">
      <c r="A579" s="59">
        <v>1</v>
      </c>
      <c r="B579" s="60">
        <v>907</v>
      </c>
      <c r="C579" s="60">
        <v>7</v>
      </c>
      <c r="D579" s="77" t="s">
        <v>705</v>
      </c>
      <c r="E579" s="61" t="s">
        <v>712</v>
      </c>
      <c r="F579" s="63">
        <f>DSUM($C$1:$BA$566,E599+1,$I$602:$I$603)</f>
        <v>101879</v>
      </c>
      <c r="G579" s="103">
        <v>0.17</v>
      </c>
      <c r="H579" s="63">
        <v>22714437.440000001</v>
      </c>
      <c r="I579" s="64">
        <v>1776500.2</v>
      </c>
      <c r="J579" s="65">
        <v>3559449.33</v>
      </c>
      <c r="K579" s="63">
        <v>22411949.84</v>
      </c>
      <c r="L579" s="64">
        <v>1980632.76</v>
      </c>
      <c r="M579" s="65">
        <v>3473323.9</v>
      </c>
      <c r="N579" s="63">
        <v>18649539.649999999</v>
      </c>
      <c r="O579" s="64">
        <v>1648991.28</v>
      </c>
      <c r="P579" s="65">
        <v>2890093.22</v>
      </c>
      <c r="Q579" s="63">
        <v>20254041.57</v>
      </c>
      <c r="R579" s="64">
        <v>1789691.83</v>
      </c>
      <c r="S579" s="65">
        <v>3138939.46</v>
      </c>
      <c r="T579" s="63">
        <v>18459151.260000002</v>
      </c>
      <c r="U579" s="64">
        <v>1661491.46</v>
      </c>
      <c r="V579" s="65">
        <v>2855602.17</v>
      </c>
      <c r="W579" s="63">
        <v>22566045.460000001</v>
      </c>
      <c r="X579" s="64">
        <v>1965641.43</v>
      </c>
      <c r="Y579" s="65">
        <v>3502068.69</v>
      </c>
      <c r="Z579" s="63">
        <v>25024984.309999999</v>
      </c>
      <c r="AA579" s="104">
        <v>77392.320000000007</v>
      </c>
      <c r="AB579" s="64">
        <v>1930119.98</v>
      </c>
      <c r="AC579" s="66">
        <v>3921465.17</v>
      </c>
      <c r="AD579" s="63">
        <v>24310678.969999999</v>
      </c>
      <c r="AE579" s="67">
        <v>21218.18</v>
      </c>
      <c r="AF579" s="63">
        <v>956908.44</v>
      </c>
      <c r="AG579" s="66">
        <v>3976010.31</v>
      </c>
      <c r="AH579" s="63">
        <v>23005323.789999999</v>
      </c>
      <c r="AI579" s="67">
        <v>15985.87</v>
      </c>
      <c r="AJ579" s="64">
        <v>574881.19999999995</v>
      </c>
      <c r="AK579" s="66">
        <v>4496508.7</v>
      </c>
      <c r="AL579" s="64">
        <v>26636000.890000001</v>
      </c>
      <c r="AM579" s="104">
        <v>11968.83</v>
      </c>
      <c r="AN579" s="64">
        <v>669089.67000000004</v>
      </c>
      <c r="AO579" s="66">
        <v>5207193.93</v>
      </c>
      <c r="AP579" s="64">
        <f>DSUM($C$1:$BV$566,AP599,$I$602:$I$603)</f>
        <v>36957956.800000004</v>
      </c>
      <c r="AQ579" s="104">
        <f>DSUM($C$1:$BV$566,AQ599,$I$602:$I$603)</f>
        <v>12496.640000000001</v>
      </c>
      <c r="AR579" s="64">
        <f>DSUM($C$1:$BV$566,AR599,$I$602:$I$603)</f>
        <v>932116.49401999998</v>
      </c>
      <c r="AS579" s="66">
        <f t="shared" si="163"/>
        <v>7205168.0611960012</v>
      </c>
      <c r="AT579" s="105"/>
      <c r="AU579" s="105"/>
      <c r="AV579" s="63">
        <f t="shared" ref="AV579:BA579" si="170">DSUM($C$1:$BV$566,AU599+1,$I$602:$I$603)</f>
        <v>251</v>
      </c>
      <c r="AW579" s="63">
        <f t="shared" si="170"/>
        <v>280</v>
      </c>
      <c r="AX579" s="63">
        <f t="shared" si="170"/>
        <v>342</v>
      </c>
      <c r="AY579" s="63">
        <f t="shared" si="170"/>
        <v>407</v>
      </c>
      <c r="AZ579" s="63">
        <f t="shared" si="170"/>
        <v>533</v>
      </c>
      <c r="BA579" s="63">
        <f t="shared" si="170"/>
        <v>528</v>
      </c>
      <c r="BB579" s="63"/>
      <c r="BC579" s="63"/>
      <c r="BD579" s="70">
        <f t="shared" si="158"/>
        <v>4961269.2300000004</v>
      </c>
      <c r="BE579" s="71">
        <f t="shared" si="159"/>
        <v>48.7</v>
      </c>
      <c r="BF579" s="72">
        <f t="shared" si="165"/>
        <v>74.52</v>
      </c>
      <c r="BG579" s="65">
        <f t="shared" si="160"/>
        <v>2630515.7799999993</v>
      </c>
      <c r="BH579" s="73">
        <f t="shared" si="161"/>
        <v>6.6071314550609373E-3</v>
      </c>
      <c r="BI579" s="74">
        <f t="shared" si="162"/>
        <v>6.6071314550609399E-3</v>
      </c>
    </row>
    <row r="580" spans="1:61" ht="15.75" customHeight="1" x14ac:dyDescent="0.25">
      <c r="A580" s="59">
        <v>1</v>
      </c>
      <c r="B580" s="60">
        <v>908</v>
      </c>
      <c r="C580" s="60">
        <v>8</v>
      </c>
      <c r="D580" s="77" t="s">
        <v>705</v>
      </c>
      <c r="E580" s="61" t="s">
        <v>713</v>
      </c>
      <c r="F580" s="63">
        <f>DSUM($C$1:$BA$566,E599+1,$J$602:$J$603)</f>
        <v>265419</v>
      </c>
      <c r="G580" s="103">
        <v>0.17</v>
      </c>
      <c r="H580" s="63">
        <v>131236627.59</v>
      </c>
      <c r="I580" s="64">
        <v>8593320.4800000004</v>
      </c>
      <c r="J580" s="65">
        <v>20849362.210000001</v>
      </c>
      <c r="K580" s="63">
        <v>134999272.33000001</v>
      </c>
      <c r="L580" s="64">
        <v>8836555.8100000005</v>
      </c>
      <c r="M580" s="65">
        <v>21447661.809999999</v>
      </c>
      <c r="N580" s="63">
        <v>122001373.59</v>
      </c>
      <c r="O580" s="64">
        <v>9186990.4299999997</v>
      </c>
      <c r="P580" s="65">
        <v>19178445.140000001</v>
      </c>
      <c r="Q580" s="63">
        <v>127627990.81</v>
      </c>
      <c r="R580" s="64">
        <v>9526969.4900000002</v>
      </c>
      <c r="S580" s="65">
        <v>20077173.620000001</v>
      </c>
      <c r="T580" s="63">
        <v>117793833.90000001</v>
      </c>
      <c r="U580" s="64">
        <v>8708053.0999999996</v>
      </c>
      <c r="V580" s="65">
        <v>18544582.739999998</v>
      </c>
      <c r="W580" s="63">
        <v>134087826.8</v>
      </c>
      <c r="X580" s="64">
        <v>10143539.34</v>
      </c>
      <c r="Y580" s="65">
        <v>21070528.870000001</v>
      </c>
      <c r="Z580" s="63">
        <v>146144160.19999999</v>
      </c>
      <c r="AA580" s="104">
        <v>3461474.77</v>
      </c>
      <c r="AB580" s="64">
        <v>11320468.460000001</v>
      </c>
      <c r="AC580" s="66">
        <v>25389410.850000001</v>
      </c>
      <c r="AD580" s="63">
        <v>135953587.65000001</v>
      </c>
      <c r="AE580" s="67">
        <v>2595210.79</v>
      </c>
      <c r="AF580" s="63">
        <v>10597835.52</v>
      </c>
      <c r="AG580" s="66">
        <v>23931051.93</v>
      </c>
      <c r="AH580" s="63">
        <v>125156996.69</v>
      </c>
      <c r="AI580" s="67">
        <v>3588568.35</v>
      </c>
      <c r="AJ580" s="64">
        <v>9213195.0299999993</v>
      </c>
      <c r="AK580" s="66">
        <v>26336545.370000001</v>
      </c>
      <c r="AL580" s="64">
        <v>154756544.90000001</v>
      </c>
      <c r="AM580" s="104">
        <v>3982491.49</v>
      </c>
      <c r="AN580" s="64">
        <v>10372853.41</v>
      </c>
      <c r="AO580" s="66">
        <v>32005105.620000001</v>
      </c>
      <c r="AP580" s="64">
        <f>DSUM($C$1:$BV$566,AP599,$J$602:$J$603)</f>
        <v>203177101.07999995</v>
      </c>
      <c r="AQ580" s="104">
        <f>DSUM($C$1:$BV$566,AQ599,$J$602:$J$603)</f>
        <v>4245230.9099999992</v>
      </c>
      <c r="AR580" s="64">
        <f>DSUM($C$1:$BV$566,AR599,$J$602:$J$603)</f>
        <v>12698417.578686001</v>
      </c>
      <c r="AS580" s="66">
        <f t="shared" si="163"/>
        <v>38095736.700262792</v>
      </c>
      <c r="AT580" s="105"/>
      <c r="AU580" s="105"/>
      <c r="AV580" s="63">
        <f t="shared" ref="AV580:BA580" si="171">DSUM($C$1:$BV$566,AU599+1,$J$602:$J$603)</f>
        <v>90350</v>
      </c>
      <c r="AW580" s="63">
        <f t="shared" si="171"/>
        <v>90466</v>
      </c>
      <c r="AX580" s="63">
        <f t="shared" si="171"/>
        <v>97082</v>
      </c>
      <c r="AY580" s="63">
        <f t="shared" si="171"/>
        <v>98573</v>
      </c>
      <c r="AZ580" s="63">
        <f t="shared" si="171"/>
        <v>102122</v>
      </c>
      <c r="BA580" s="63">
        <f t="shared" si="171"/>
        <v>101847</v>
      </c>
      <c r="BB580" s="63"/>
      <c r="BC580" s="63"/>
      <c r="BD580" s="70">
        <f t="shared" si="158"/>
        <v>29151570.09</v>
      </c>
      <c r="BE580" s="71">
        <f t="shared" si="159"/>
        <v>109.83</v>
      </c>
      <c r="BF580" s="72">
        <f t="shared" si="165"/>
        <v>74.52</v>
      </c>
      <c r="BG580" s="65">
        <f t="shared" si="160"/>
        <v>0</v>
      </c>
      <c r="BH580" s="73">
        <f t="shared" si="161"/>
        <v>0</v>
      </c>
      <c r="BI580" s="74">
        <f t="shared" si="162"/>
        <v>0</v>
      </c>
    </row>
    <row r="581" spans="1:61" ht="15.75" customHeight="1" x14ac:dyDescent="0.25">
      <c r="A581" s="59">
        <v>1</v>
      </c>
      <c r="B581" s="60">
        <v>909</v>
      </c>
      <c r="C581" s="60">
        <v>9</v>
      </c>
      <c r="D581" s="77" t="s">
        <v>705</v>
      </c>
      <c r="E581" s="61" t="s">
        <v>714</v>
      </c>
      <c r="F581" s="63">
        <f>DSUM($C$1:$BA$566,E599+1,$K$602:$K$603)</f>
        <v>42748</v>
      </c>
      <c r="G581" s="103">
        <v>0.17</v>
      </c>
      <c r="H581" s="63">
        <v>8529646.1799999997</v>
      </c>
      <c r="I581" s="64">
        <v>699278.78</v>
      </c>
      <c r="J581" s="65">
        <v>1331162.46</v>
      </c>
      <c r="K581" s="63">
        <v>8827810.6699999999</v>
      </c>
      <c r="L581" s="64">
        <v>725009.6</v>
      </c>
      <c r="M581" s="65">
        <v>1377476.18</v>
      </c>
      <c r="N581" s="63">
        <v>9273986.4100000001</v>
      </c>
      <c r="O581" s="64">
        <v>660970.46</v>
      </c>
      <c r="P581" s="65">
        <v>1464212.71</v>
      </c>
      <c r="Q581" s="63">
        <v>9916041.7799999993</v>
      </c>
      <c r="R581" s="64">
        <v>702803.37</v>
      </c>
      <c r="S581" s="65">
        <v>1566250.53</v>
      </c>
      <c r="T581" s="63">
        <v>9168468.9600000009</v>
      </c>
      <c r="U581" s="64">
        <v>645889.67000000004</v>
      </c>
      <c r="V581" s="65">
        <v>1448838.48</v>
      </c>
      <c r="W581" s="63">
        <v>11035268.859999999</v>
      </c>
      <c r="X581" s="64">
        <v>815707.8</v>
      </c>
      <c r="Y581" s="65">
        <v>1737325.38</v>
      </c>
      <c r="Z581" s="63">
        <v>12874122.09</v>
      </c>
      <c r="AA581" s="104">
        <v>706196.6</v>
      </c>
      <c r="AB581" s="64">
        <v>931297.06</v>
      </c>
      <c r="AC581" s="66">
        <v>2686107.78</v>
      </c>
      <c r="AD581" s="63">
        <v>11761130.619999999</v>
      </c>
      <c r="AE581" s="67">
        <v>655835.82999999996</v>
      </c>
      <c r="AF581" s="63">
        <v>869533.21</v>
      </c>
      <c r="AG581" s="66">
        <v>2507567.02</v>
      </c>
      <c r="AH581" s="63">
        <v>11055606.52</v>
      </c>
      <c r="AI581" s="67">
        <v>933137.91</v>
      </c>
      <c r="AJ581" s="64">
        <v>781205.19</v>
      </c>
      <c r="AK581" s="66">
        <v>2847149.76</v>
      </c>
      <c r="AL581" s="64">
        <v>13725945.85</v>
      </c>
      <c r="AM581" s="104">
        <v>936909.94</v>
      </c>
      <c r="AN581" s="64">
        <v>896802.5</v>
      </c>
      <c r="AO581" s="66">
        <v>3368452.66</v>
      </c>
      <c r="AP581" s="64">
        <f>DSUM($C$1:$BV$566,AP599,$K$602:$K$603)</f>
        <v>19562149.469999999</v>
      </c>
      <c r="AQ581" s="104">
        <f>DSUM($C$1:$BV$566,AQ599,$K$602:$K$603)</f>
        <v>917431.72</v>
      </c>
      <c r="AR581" s="64">
        <f>DSUM($C$1:$BV$566,AR599,$K$602:$K$603)</f>
        <v>1276140.8778230001</v>
      </c>
      <c r="AS581" s="66">
        <f t="shared" si="163"/>
        <v>3657201.7184354002</v>
      </c>
      <c r="AT581" s="105"/>
      <c r="AU581" s="105"/>
      <c r="AV581" s="63">
        <f t="shared" ref="AV581:BA581" si="172">DSUM($C$1:$BV$566,AU599+1,$K$602:$K$603)</f>
        <v>22925</v>
      </c>
      <c r="AW581" s="63">
        <f t="shared" si="172"/>
        <v>22677</v>
      </c>
      <c r="AX581" s="63">
        <f t="shared" si="172"/>
        <v>24585</v>
      </c>
      <c r="AY581" s="63">
        <f t="shared" si="172"/>
        <v>24864</v>
      </c>
      <c r="AZ581" s="63">
        <f t="shared" si="172"/>
        <v>25927</v>
      </c>
      <c r="BA581" s="63">
        <f t="shared" si="172"/>
        <v>25921</v>
      </c>
      <c r="BB581" s="63"/>
      <c r="BC581" s="63"/>
      <c r="BD581" s="70">
        <f t="shared" si="158"/>
        <v>3013295.79</v>
      </c>
      <c r="BE581" s="71">
        <f t="shared" si="159"/>
        <v>70.489999999999995</v>
      </c>
      <c r="BF581" s="72">
        <f t="shared" si="165"/>
        <v>74.52</v>
      </c>
      <c r="BG581" s="65">
        <f t="shared" si="160"/>
        <v>172274.44000000006</v>
      </c>
      <c r="BH581" s="73">
        <f t="shared" si="161"/>
        <v>4.3270596591023257E-4</v>
      </c>
      <c r="BI581" s="74">
        <f t="shared" si="162"/>
        <v>4.3270596591023301E-4</v>
      </c>
    </row>
    <row r="582" spans="1:61" ht="15.75" customHeight="1" x14ac:dyDescent="0.25">
      <c r="A582" s="59">
        <v>1</v>
      </c>
      <c r="B582" s="60">
        <v>910</v>
      </c>
      <c r="C582" s="60">
        <v>10</v>
      </c>
      <c r="D582" s="77" t="s">
        <v>705</v>
      </c>
      <c r="E582" s="61" t="s">
        <v>715</v>
      </c>
      <c r="F582" s="63">
        <f>DSUM($C$1:$BA$566,E599+1,$L$602:$L$603)</f>
        <v>70368</v>
      </c>
      <c r="G582" s="103">
        <v>0.17</v>
      </c>
      <c r="H582" s="63">
        <v>12266693.630000001</v>
      </c>
      <c r="I582" s="64">
        <v>698649.59</v>
      </c>
      <c r="J582" s="65">
        <v>1966567.49</v>
      </c>
      <c r="K582" s="63">
        <v>11919076.949999999</v>
      </c>
      <c r="L582" s="64">
        <v>677857.28000000003</v>
      </c>
      <c r="M582" s="65">
        <v>1911007.34</v>
      </c>
      <c r="N582" s="63">
        <v>9078377.6999999993</v>
      </c>
      <c r="O582" s="64">
        <v>530276.30000000005</v>
      </c>
      <c r="P582" s="65">
        <v>1453177.24</v>
      </c>
      <c r="Q582" s="63">
        <v>10259781.33</v>
      </c>
      <c r="R582" s="64">
        <v>581811.30000000005</v>
      </c>
      <c r="S582" s="65">
        <v>1645254.91</v>
      </c>
      <c r="T582" s="63">
        <v>9369883.8000000007</v>
      </c>
      <c r="U582" s="64">
        <v>529867.81000000006</v>
      </c>
      <c r="V582" s="65">
        <v>1502802.72</v>
      </c>
      <c r="W582" s="63">
        <v>11833361.779999999</v>
      </c>
      <c r="X582" s="64">
        <v>646795.07999999996</v>
      </c>
      <c r="Y582" s="65">
        <v>1901716.34</v>
      </c>
      <c r="Z582" s="63">
        <v>13545606.82</v>
      </c>
      <c r="AA582" s="104">
        <v>34161.279999999999</v>
      </c>
      <c r="AB582" s="64">
        <v>728964.41</v>
      </c>
      <c r="AC582" s="66">
        <v>2176135.4700000002</v>
      </c>
      <c r="AD582" s="63">
        <v>13337165.34</v>
      </c>
      <c r="AE582" s="67">
        <v>10067.01</v>
      </c>
      <c r="AF582" s="63">
        <v>745156.62</v>
      </c>
      <c r="AG582" s="66">
        <v>2141502.2599999998</v>
      </c>
      <c r="AH582" s="63">
        <v>12656060.1</v>
      </c>
      <c r="AI582" s="67">
        <v>6686.53</v>
      </c>
      <c r="AJ582" s="64">
        <v>688250.01</v>
      </c>
      <c r="AK582" s="66">
        <v>2396524.9300000002</v>
      </c>
      <c r="AL582" s="64">
        <v>15971488.449999999</v>
      </c>
      <c r="AM582" s="104">
        <v>5555.52</v>
      </c>
      <c r="AN582" s="64">
        <v>839347.14</v>
      </c>
      <c r="AO582" s="66">
        <v>3029935.91</v>
      </c>
      <c r="AP582" s="64">
        <f>DSUM($C$1:$BV$566,AP599,$L$602:$L$603)</f>
        <v>21082157</v>
      </c>
      <c r="AQ582" s="104">
        <f>DSUM($C$1:$BV$566,AQ599,$L$602:$L$603)</f>
        <v>5472.5099999999993</v>
      </c>
      <c r="AR582" s="64">
        <f>DSUM($C$1:$BV$566,AR599,$L$602:$L$603)</f>
        <v>1087314.8667890001</v>
      </c>
      <c r="AS582" s="66">
        <f t="shared" si="163"/>
        <v>3998968.4266422004</v>
      </c>
      <c r="AT582" s="105"/>
      <c r="AU582" s="105"/>
      <c r="AV582" s="63">
        <f t="shared" ref="AV582:BA582" si="173">DSUM($C$1:$BV$566,AU599+1,$L$602:$L$603)</f>
        <v>92</v>
      </c>
      <c r="AW582" s="63">
        <f t="shared" si="173"/>
        <v>76</v>
      </c>
      <c r="AX582" s="63">
        <f t="shared" si="173"/>
        <v>108</v>
      </c>
      <c r="AY582" s="63">
        <f t="shared" si="173"/>
        <v>116</v>
      </c>
      <c r="AZ582" s="63">
        <f t="shared" si="173"/>
        <v>191</v>
      </c>
      <c r="BA582" s="63">
        <f t="shared" si="173"/>
        <v>191</v>
      </c>
      <c r="BB582" s="63"/>
      <c r="BC582" s="63"/>
      <c r="BD582" s="70">
        <f t="shared" si="158"/>
        <v>2748613.4</v>
      </c>
      <c r="BE582" s="71">
        <f t="shared" si="159"/>
        <v>39.06</v>
      </c>
      <c r="BF582" s="72">
        <f t="shared" si="165"/>
        <v>74.52</v>
      </c>
      <c r="BG582" s="65">
        <f t="shared" si="160"/>
        <v>2495249.2799999993</v>
      </c>
      <c r="BH582" s="73">
        <f t="shared" si="161"/>
        <v>6.2673792460983284E-3</v>
      </c>
      <c r="BI582" s="74">
        <f t="shared" si="162"/>
        <v>6.2673792460983301E-3</v>
      </c>
    </row>
    <row r="583" spans="1:61" ht="15.75" customHeight="1" x14ac:dyDescent="0.25">
      <c r="A583" s="59">
        <v>1</v>
      </c>
      <c r="B583" s="60">
        <v>911</v>
      </c>
      <c r="C583" s="60">
        <v>11</v>
      </c>
      <c r="D583" s="77" t="s">
        <v>705</v>
      </c>
      <c r="E583" s="61" t="s">
        <v>716</v>
      </c>
      <c r="F583" s="63">
        <f>DSUM($C$1:$BA$566,E599+1,$M$602:$M$603)</f>
        <v>64084</v>
      </c>
      <c r="G583" s="103">
        <v>0.17</v>
      </c>
      <c r="H583" s="63">
        <v>11942923</v>
      </c>
      <c r="I583" s="64">
        <v>839725.9</v>
      </c>
      <c r="J583" s="65">
        <v>1887543.51</v>
      </c>
      <c r="K583" s="63">
        <v>11801941.18</v>
      </c>
      <c r="L583" s="64">
        <v>934480.53</v>
      </c>
      <c r="M583" s="65">
        <v>1847468.31</v>
      </c>
      <c r="N583" s="63">
        <v>10010812.869999999</v>
      </c>
      <c r="O583" s="64">
        <v>753020.61</v>
      </c>
      <c r="P583" s="65">
        <v>1573824.68</v>
      </c>
      <c r="Q583" s="63">
        <v>11288574.25</v>
      </c>
      <c r="R583" s="64">
        <v>846071.96</v>
      </c>
      <c r="S583" s="65">
        <v>1775225.39</v>
      </c>
      <c r="T583" s="63">
        <v>10052505.210000001</v>
      </c>
      <c r="U583" s="64">
        <v>762181.17</v>
      </c>
      <c r="V583" s="65">
        <v>1579355.09</v>
      </c>
      <c r="W583" s="63">
        <v>12846481.9</v>
      </c>
      <c r="X583" s="64">
        <v>1031775.41</v>
      </c>
      <c r="Y583" s="65">
        <v>2008500.1</v>
      </c>
      <c r="Z583" s="63">
        <v>14630118.449999999</v>
      </c>
      <c r="AA583" s="104">
        <v>31435.22</v>
      </c>
      <c r="AB583" s="64">
        <v>1167264.6399999999</v>
      </c>
      <c r="AC583" s="66">
        <v>2287267.1</v>
      </c>
      <c r="AD583" s="63">
        <v>14942903.460000001</v>
      </c>
      <c r="AE583" s="67">
        <v>11463.15</v>
      </c>
      <c r="AF583" s="63">
        <v>1043588.19</v>
      </c>
      <c r="AG583" s="66">
        <v>2365706.91</v>
      </c>
      <c r="AH583" s="63">
        <v>13144732.34</v>
      </c>
      <c r="AI583" s="67">
        <v>7215.08</v>
      </c>
      <c r="AJ583" s="64">
        <v>708237.84</v>
      </c>
      <c r="AK583" s="66">
        <v>2495969.36</v>
      </c>
      <c r="AL583" s="64">
        <v>16732392.4</v>
      </c>
      <c r="AM583" s="104">
        <v>5317.18</v>
      </c>
      <c r="AN583" s="64">
        <v>979527.06</v>
      </c>
      <c r="AO583" s="66">
        <v>3160419.45</v>
      </c>
      <c r="AP583" s="64">
        <f>DSUM($C$1:$BV$566,AP599,$M$602:$M$603)</f>
        <v>21350955.110000003</v>
      </c>
      <c r="AQ583" s="104">
        <f>DSUM($C$1:$BV$566,AQ599,$M$602:$M$603)</f>
        <v>7828.34</v>
      </c>
      <c r="AR583" s="64">
        <f>DSUM($C$1:$BV$566,AR599,$M$602:$M$603)</f>
        <v>1244096.125913</v>
      </c>
      <c r="AS583" s="66">
        <f t="shared" si="163"/>
        <v>4021371.7968174005</v>
      </c>
      <c r="AT583" s="105"/>
      <c r="AU583" s="105"/>
      <c r="AV583" s="63">
        <f t="shared" ref="AV583:BA583" si="174">DSUM($C$1:$BV$566,AU599+1,$M$602:$M$603)</f>
        <v>116</v>
      </c>
      <c r="AW583" s="63">
        <f t="shared" si="174"/>
        <v>141</v>
      </c>
      <c r="AX583" s="63">
        <f t="shared" si="174"/>
        <v>254</v>
      </c>
      <c r="AY583" s="63">
        <f t="shared" si="174"/>
        <v>274</v>
      </c>
      <c r="AZ583" s="63">
        <f t="shared" si="174"/>
        <v>440</v>
      </c>
      <c r="BA583" s="63">
        <f t="shared" si="174"/>
        <v>444</v>
      </c>
      <c r="BB583" s="63"/>
      <c r="BC583" s="63"/>
      <c r="BD583" s="70">
        <f t="shared" si="158"/>
        <v>2866146.92</v>
      </c>
      <c r="BE583" s="71">
        <f t="shared" si="159"/>
        <v>44.72</v>
      </c>
      <c r="BF583" s="72">
        <f t="shared" si="165"/>
        <v>74.52</v>
      </c>
      <c r="BG583" s="65">
        <f t="shared" si="160"/>
        <v>1909703.1999999997</v>
      </c>
      <c r="BH583" s="73">
        <f t="shared" si="161"/>
        <v>4.7966486947097989E-3</v>
      </c>
      <c r="BI583" s="74">
        <f t="shared" si="162"/>
        <v>4.7966486947097998E-3</v>
      </c>
    </row>
    <row r="584" spans="1:61" ht="15.75" customHeight="1" x14ac:dyDescent="0.25">
      <c r="A584" s="59">
        <v>1</v>
      </c>
      <c r="B584" s="60">
        <v>912</v>
      </c>
      <c r="C584" s="60">
        <v>12</v>
      </c>
      <c r="D584" s="77" t="s">
        <v>705</v>
      </c>
      <c r="E584" s="61" t="s">
        <v>717</v>
      </c>
      <c r="F584" s="63">
        <f>DSUM($C$1:$BA$566,E599+1,$N$602:$N$603)</f>
        <v>130267</v>
      </c>
      <c r="G584" s="103">
        <v>0.17</v>
      </c>
      <c r="H584" s="63">
        <v>25446894.350000001</v>
      </c>
      <c r="I584" s="64">
        <v>2114995.56</v>
      </c>
      <c r="J584" s="65">
        <v>3966422.79</v>
      </c>
      <c r="K584" s="63">
        <v>25534456.73</v>
      </c>
      <c r="L584" s="64">
        <v>2400301.9900000002</v>
      </c>
      <c r="M584" s="65">
        <v>3932806.31</v>
      </c>
      <c r="N584" s="63">
        <v>21012763.280000001</v>
      </c>
      <c r="O584" s="64">
        <v>1942373.32</v>
      </c>
      <c r="P584" s="65">
        <v>3241966.29</v>
      </c>
      <c r="Q584" s="63">
        <v>23186521.59</v>
      </c>
      <c r="R584" s="64">
        <v>2143798.81</v>
      </c>
      <c r="S584" s="65">
        <v>3577262.87</v>
      </c>
      <c r="T584" s="63">
        <v>19544758.219999999</v>
      </c>
      <c r="U584" s="64">
        <v>1825377.11</v>
      </c>
      <c r="V584" s="65">
        <v>3012294.79</v>
      </c>
      <c r="W584" s="63">
        <v>25343913.77</v>
      </c>
      <c r="X584" s="64">
        <v>2299422.33</v>
      </c>
      <c r="Y584" s="65">
        <v>3917563.54</v>
      </c>
      <c r="Z584" s="63">
        <v>29007987.539999999</v>
      </c>
      <c r="AA584" s="104">
        <v>62187</v>
      </c>
      <c r="AB584" s="64">
        <v>2609942.4700000002</v>
      </c>
      <c r="AC584" s="66">
        <v>4482070.99</v>
      </c>
      <c r="AD584" s="63">
        <v>29341118.899999999</v>
      </c>
      <c r="AE584" s="67">
        <v>15831.62</v>
      </c>
      <c r="AF584" s="63">
        <v>2730543.81</v>
      </c>
      <c r="AG584" s="66">
        <v>4526250.7300000004</v>
      </c>
      <c r="AH584" s="63">
        <v>28045432.059999999</v>
      </c>
      <c r="AI584" s="67">
        <v>10210.92</v>
      </c>
      <c r="AJ584" s="64">
        <v>1743143.22</v>
      </c>
      <c r="AK584" s="66">
        <v>5269285.58</v>
      </c>
      <c r="AL584" s="64">
        <v>32952465.289999999</v>
      </c>
      <c r="AM584" s="104">
        <v>8657.93</v>
      </c>
      <c r="AN584" s="64">
        <v>2048752.4</v>
      </c>
      <c r="AO584" s="66">
        <v>6191792.2000000002</v>
      </c>
      <c r="AP584" s="64">
        <f>DSUM($C$1:$BV$566,AP599,$N$602:$N$603)</f>
        <v>46766480.209999993</v>
      </c>
      <c r="AQ584" s="104">
        <f>DSUM($C$1:$BV$566,AQ599,$N$602:$N$603)</f>
        <v>10451.879999999999</v>
      </c>
      <c r="AR584" s="64">
        <f>DSUM($C$1:$BV$566,AR599,$N$602:$N$603)</f>
        <v>2882638.3224510001</v>
      </c>
      <c r="AS584" s="66">
        <f t="shared" si="163"/>
        <v>8776768.3775097989</v>
      </c>
      <c r="AT584" s="105"/>
      <c r="AU584" s="105"/>
      <c r="AV584" s="63">
        <f t="shared" ref="AV584:BA584" si="175">DSUM($C$1:$BV$566,AU599+1,$N$602:$N$603)</f>
        <v>147</v>
      </c>
      <c r="AW584" s="63">
        <f t="shared" si="175"/>
        <v>152</v>
      </c>
      <c r="AX584" s="63">
        <f t="shared" si="175"/>
        <v>273</v>
      </c>
      <c r="AY584" s="63">
        <f t="shared" si="175"/>
        <v>321</v>
      </c>
      <c r="AZ584" s="63">
        <f t="shared" si="175"/>
        <v>493</v>
      </c>
      <c r="BA584" s="63">
        <f t="shared" si="175"/>
        <v>497</v>
      </c>
      <c r="BB584" s="63"/>
      <c r="BC584" s="63"/>
      <c r="BD584" s="70">
        <f t="shared" si="158"/>
        <v>5849233.5800000001</v>
      </c>
      <c r="BE584" s="71">
        <f t="shared" si="159"/>
        <v>44.9</v>
      </c>
      <c r="BF584" s="72">
        <f t="shared" si="165"/>
        <v>74.52</v>
      </c>
      <c r="BG584" s="65">
        <f t="shared" si="160"/>
        <v>3858508.5399999996</v>
      </c>
      <c r="BH584" s="73">
        <f t="shared" si="161"/>
        <v>9.6915112002313314E-3</v>
      </c>
      <c r="BI584" s="74">
        <f t="shared" si="162"/>
        <v>9.6915112002313297E-3</v>
      </c>
    </row>
    <row r="585" spans="1:61" ht="15.75" customHeight="1" x14ac:dyDescent="0.25">
      <c r="A585" s="59">
        <v>1</v>
      </c>
      <c r="B585" s="60">
        <v>913</v>
      </c>
      <c r="C585" s="60">
        <v>13</v>
      </c>
      <c r="D585" s="77" t="s">
        <v>705</v>
      </c>
      <c r="E585" s="61" t="s">
        <v>718</v>
      </c>
      <c r="F585" s="63">
        <f>DSUM($C$1:$BA$566,E599+1,$O$602:$O$603)</f>
        <v>159766</v>
      </c>
      <c r="G585" s="103">
        <v>0.17</v>
      </c>
      <c r="H585" s="63">
        <v>42442229.380000003</v>
      </c>
      <c r="I585" s="64">
        <v>3176684.72</v>
      </c>
      <c r="J585" s="65">
        <v>6675142.5899999999</v>
      </c>
      <c r="K585" s="63">
        <v>44533148.75</v>
      </c>
      <c r="L585" s="64">
        <v>3026630.34</v>
      </c>
      <c r="M585" s="65">
        <v>7056108.1299999999</v>
      </c>
      <c r="N585" s="63">
        <v>39356326.649999999</v>
      </c>
      <c r="O585" s="64">
        <v>2969576.87</v>
      </c>
      <c r="P585" s="65">
        <v>6185747.46</v>
      </c>
      <c r="Q585" s="63">
        <v>43347003.020000003</v>
      </c>
      <c r="R585" s="64">
        <v>3267992.57</v>
      </c>
      <c r="S585" s="65">
        <v>6813431.7800000003</v>
      </c>
      <c r="T585" s="63">
        <v>40328927.920000002</v>
      </c>
      <c r="U585" s="64">
        <v>3039359.64</v>
      </c>
      <c r="V585" s="65">
        <v>6339226.6100000003</v>
      </c>
      <c r="W585" s="63">
        <v>48465534.850000001</v>
      </c>
      <c r="X585" s="64">
        <v>3584244.08</v>
      </c>
      <c r="Y585" s="65">
        <v>7629819.4299999997</v>
      </c>
      <c r="Z585" s="63">
        <v>53869095.630000003</v>
      </c>
      <c r="AA585" s="104">
        <v>2592493.33</v>
      </c>
      <c r="AB585" s="64">
        <v>3896824.13</v>
      </c>
      <c r="AC585" s="66">
        <v>10902121.52</v>
      </c>
      <c r="AD585" s="63">
        <v>51618887.490000002</v>
      </c>
      <c r="AE585" s="67">
        <v>2255488.9500000002</v>
      </c>
      <c r="AF585" s="63">
        <v>3793077.61</v>
      </c>
      <c r="AG585" s="66">
        <v>10604430.17</v>
      </c>
      <c r="AH585" s="63">
        <v>48813905.990000002</v>
      </c>
      <c r="AI585" s="67">
        <v>3227047.48</v>
      </c>
      <c r="AJ585" s="64">
        <v>3429080.16</v>
      </c>
      <c r="AK585" s="66">
        <v>12104858.48</v>
      </c>
      <c r="AL585" s="64">
        <v>61356147.899999999</v>
      </c>
      <c r="AM585" s="104">
        <v>3677986.1</v>
      </c>
      <c r="AN585" s="64">
        <v>4346475.28</v>
      </c>
      <c r="AO585" s="66">
        <v>14367392.449999999</v>
      </c>
      <c r="AP585" s="64">
        <f>DSUM($C$1:$BV$566,AP599,$O$602:$O$603)</f>
        <v>84131909.800000012</v>
      </c>
      <c r="AQ585" s="104">
        <f>DSUM($C$1:$BV$566,AQ599,$O$602:$O$603)</f>
        <v>3655878.3700000006</v>
      </c>
      <c r="AR585" s="64">
        <f>DSUM($C$1:$BV$566,AR599,$O$602:$O$603)</f>
        <v>5881497.8823080007</v>
      </c>
      <c r="AS585" s="66">
        <f t="shared" si="163"/>
        <v>15650082.383538403</v>
      </c>
      <c r="AT585" s="105"/>
      <c r="AU585" s="105"/>
      <c r="AV585" s="63">
        <f t="shared" ref="AV585:BA585" si="176">DSUM($C$1:$BV$566,AU599+1,$O$602:$O$603)</f>
        <v>84137</v>
      </c>
      <c r="AW585" s="63">
        <f t="shared" si="176"/>
        <v>84430</v>
      </c>
      <c r="AX585" s="63">
        <f t="shared" si="176"/>
        <v>92255</v>
      </c>
      <c r="AY585" s="63">
        <f t="shared" si="176"/>
        <v>92952</v>
      </c>
      <c r="AZ585" s="63">
        <f t="shared" si="176"/>
        <v>98758</v>
      </c>
      <c r="BA585" s="63">
        <f t="shared" si="176"/>
        <v>98673</v>
      </c>
      <c r="BB585" s="63"/>
      <c r="BC585" s="63"/>
      <c r="BD585" s="70">
        <f t="shared" si="158"/>
        <v>12725777</v>
      </c>
      <c r="BE585" s="71">
        <f t="shared" si="159"/>
        <v>79.650000000000006</v>
      </c>
      <c r="BF585" s="72">
        <f t="shared" si="165"/>
        <v>74.52</v>
      </c>
      <c r="BG585" s="65">
        <f t="shared" si="160"/>
        <v>0</v>
      </c>
      <c r="BH585" s="73">
        <f t="shared" si="161"/>
        <v>0</v>
      </c>
      <c r="BI585" s="74">
        <f t="shared" si="162"/>
        <v>0</v>
      </c>
    </row>
    <row r="586" spans="1:61" ht="15.75" customHeight="1" x14ac:dyDescent="0.25">
      <c r="A586" s="59">
        <v>1</v>
      </c>
      <c r="B586" s="60">
        <v>914</v>
      </c>
      <c r="C586" s="60">
        <v>14</v>
      </c>
      <c r="D586" s="77" t="s">
        <v>705</v>
      </c>
      <c r="E586" s="61" t="s">
        <v>719</v>
      </c>
      <c r="F586" s="63">
        <f>DSUM($C$1:$BA$566,E599+1,$P$602:$P$603)</f>
        <v>258026</v>
      </c>
      <c r="G586" s="103">
        <v>0.17</v>
      </c>
      <c r="H586" s="63">
        <v>70665716.590000004</v>
      </c>
      <c r="I586" s="64">
        <v>6857957.0800000001</v>
      </c>
      <c r="J586" s="65">
        <v>10847319.119999999</v>
      </c>
      <c r="K586" s="63">
        <v>68440171.180000007</v>
      </c>
      <c r="L586" s="64">
        <v>6750440.8300000001</v>
      </c>
      <c r="M586" s="65">
        <v>10487254.16</v>
      </c>
      <c r="N586" s="63">
        <v>58537522.890000001</v>
      </c>
      <c r="O586" s="64">
        <v>5668235.3300000001</v>
      </c>
      <c r="P586" s="65">
        <v>8987778.8800000008</v>
      </c>
      <c r="Q586" s="63">
        <v>66403599.259999998</v>
      </c>
      <c r="R586" s="64">
        <v>6361567.3399999999</v>
      </c>
      <c r="S586" s="65">
        <v>10207145.43</v>
      </c>
      <c r="T586" s="63">
        <v>59248817.909999996</v>
      </c>
      <c r="U586" s="64">
        <v>5783014.4100000001</v>
      </c>
      <c r="V586" s="65">
        <v>9089186.5899999999</v>
      </c>
      <c r="W586" s="63">
        <v>72665747.530000001</v>
      </c>
      <c r="X586" s="64">
        <v>6957413.6600000001</v>
      </c>
      <c r="Y586" s="65">
        <v>11170416.76</v>
      </c>
      <c r="Z586" s="63">
        <v>81254172.769999996</v>
      </c>
      <c r="AA586" s="104">
        <v>124167.92</v>
      </c>
      <c r="AB586" s="64">
        <v>7743336.21</v>
      </c>
      <c r="AC586" s="66">
        <v>12503079.880000001</v>
      </c>
      <c r="AD586" s="63">
        <v>81372364.480000004</v>
      </c>
      <c r="AE586" s="67">
        <v>54800.65</v>
      </c>
      <c r="AF586" s="63">
        <v>7698181.5800000001</v>
      </c>
      <c r="AG586" s="66">
        <v>12541152.039999999</v>
      </c>
      <c r="AH586" s="63">
        <v>76459827.170000002</v>
      </c>
      <c r="AI586" s="67">
        <v>46295.85</v>
      </c>
      <c r="AJ586" s="64">
        <v>6984149.8499999996</v>
      </c>
      <c r="AK586" s="66">
        <v>13933099.07</v>
      </c>
      <c r="AL586" s="64">
        <v>92739770.5</v>
      </c>
      <c r="AM586" s="104">
        <v>47959.87</v>
      </c>
      <c r="AN586" s="64">
        <v>8592887.75</v>
      </c>
      <c r="AO586" s="66">
        <v>16870710.32</v>
      </c>
      <c r="AP586" s="64">
        <f>DSUM($C$1:$BV$566,AP599,$P$602:$P$603)</f>
        <v>122170305.92999998</v>
      </c>
      <c r="AQ586" s="104">
        <f>DSUM($C$1:$BV$566,AQ599,$P$602:$P$603)</f>
        <v>56677.39</v>
      </c>
      <c r="AR586" s="64">
        <f>DSUM($C$1:$BV$566,AR599,$P$602:$P$603)</f>
        <v>11119392.051713001</v>
      </c>
      <c r="AS586" s="66">
        <f t="shared" si="163"/>
        <v>22210182.775657397</v>
      </c>
      <c r="AT586" s="105"/>
      <c r="AU586" s="105"/>
      <c r="AV586" s="63">
        <f t="shared" ref="AV586:BA586" si="177">DSUM($C$1:$BV$566,AU599+1,$P$602:$P$603)</f>
        <v>808</v>
      </c>
      <c r="AW586" s="63">
        <f t="shared" si="177"/>
        <v>764</v>
      </c>
      <c r="AX586" s="63">
        <f t="shared" si="177"/>
        <v>1186</v>
      </c>
      <c r="AY586" s="63">
        <f t="shared" si="177"/>
        <v>1279</v>
      </c>
      <c r="AZ586" s="63">
        <f t="shared" si="177"/>
        <v>1632</v>
      </c>
      <c r="BA586" s="63">
        <f t="shared" si="177"/>
        <v>1620</v>
      </c>
      <c r="BB586" s="63"/>
      <c r="BC586" s="63"/>
      <c r="BD586" s="70">
        <f t="shared" si="158"/>
        <v>15611644.82</v>
      </c>
      <c r="BE586" s="71">
        <f t="shared" si="159"/>
        <v>60.5</v>
      </c>
      <c r="BF586" s="72">
        <f t="shared" si="165"/>
        <v>74.52</v>
      </c>
      <c r="BG586" s="65">
        <f t="shared" si="160"/>
        <v>3617524.5199999991</v>
      </c>
      <c r="BH586" s="73">
        <f t="shared" si="161"/>
        <v>9.0862256851947949E-3</v>
      </c>
      <c r="BI586" s="74">
        <f t="shared" si="162"/>
        <v>9.0862256851947897E-3</v>
      </c>
    </row>
    <row r="587" spans="1:61" ht="15.75" customHeight="1" x14ac:dyDescent="0.25">
      <c r="A587" s="59">
        <v>1</v>
      </c>
      <c r="B587" s="60">
        <v>915</v>
      </c>
      <c r="C587" s="60">
        <v>15</v>
      </c>
      <c r="D587" s="77" t="s">
        <v>705</v>
      </c>
      <c r="E587" s="61" t="s">
        <v>720</v>
      </c>
      <c r="F587" s="63">
        <f>DSUM($C$1:$BA$566,E599+1,$Q$602:$Q$603)</f>
        <v>96381</v>
      </c>
      <c r="G587" s="103">
        <v>0.17</v>
      </c>
      <c r="H587" s="63">
        <v>24578892.149999999</v>
      </c>
      <c r="I587" s="64">
        <v>2128569.46</v>
      </c>
      <c r="J587" s="65">
        <v>3816554.86</v>
      </c>
      <c r="K587" s="63">
        <v>25432726.09</v>
      </c>
      <c r="L587" s="64">
        <v>2191717.02</v>
      </c>
      <c r="M587" s="65">
        <v>3950971.54</v>
      </c>
      <c r="N587" s="63">
        <v>22182792.510000002</v>
      </c>
      <c r="O587" s="64">
        <v>1757168.4</v>
      </c>
      <c r="P587" s="65">
        <v>3472356.1</v>
      </c>
      <c r="Q587" s="63">
        <v>23164275.699999999</v>
      </c>
      <c r="R587" s="64">
        <v>1858536.97</v>
      </c>
      <c r="S587" s="65">
        <v>3621975.58</v>
      </c>
      <c r="T587" s="63">
        <v>22062739.16</v>
      </c>
      <c r="U587" s="64">
        <v>1778994.85</v>
      </c>
      <c r="V587" s="65">
        <v>3448236.53</v>
      </c>
      <c r="W587" s="63">
        <v>26604373.41</v>
      </c>
      <c r="X587" s="64">
        <v>2115218.44</v>
      </c>
      <c r="Y587" s="65">
        <v>4163156.35</v>
      </c>
      <c r="Z587" s="63">
        <v>30138297.199999999</v>
      </c>
      <c r="AA587" s="104">
        <v>1492110.26</v>
      </c>
      <c r="AB587" s="64">
        <v>2393466.83</v>
      </c>
      <c r="AC587" s="66">
        <v>6069450.5700000003</v>
      </c>
      <c r="AD587" s="63">
        <v>28152879.379999999</v>
      </c>
      <c r="AE587" s="67">
        <v>1337707.1000000001</v>
      </c>
      <c r="AF587" s="63">
        <v>2226350.85</v>
      </c>
      <c r="AG587" s="66">
        <v>5721877.46</v>
      </c>
      <c r="AH587" s="63">
        <v>26549171.100000001</v>
      </c>
      <c r="AI587" s="67">
        <v>1882510.87</v>
      </c>
      <c r="AJ587" s="64">
        <v>1979051.98</v>
      </c>
      <c r="AK587" s="66">
        <v>6476840.7800000003</v>
      </c>
      <c r="AL587" s="64">
        <v>33213834.280000001</v>
      </c>
      <c r="AM587" s="104">
        <v>2071450.14</v>
      </c>
      <c r="AN587" s="64">
        <v>2421073.1800000002</v>
      </c>
      <c r="AO587" s="66">
        <v>7770222.7699999996</v>
      </c>
      <c r="AP587" s="64">
        <f>DSUM($C$1:$BV$566,AP599,$Q$602:$Q$603)</f>
        <v>46069230.710000001</v>
      </c>
      <c r="AQ587" s="104">
        <f>DSUM($C$1:$BV$566,AQ599,$Q$602:$Q$603)</f>
        <v>2047828.5099999998</v>
      </c>
      <c r="AR587" s="64">
        <f>DSUM($C$1:$BV$566,AR599,$Q$602:$Q$603)</f>
        <v>3337874.267951</v>
      </c>
      <c r="AS587" s="66">
        <f t="shared" si="163"/>
        <v>8546271.2884098012</v>
      </c>
      <c r="AT587" s="105"/>
      <c r="AU587" s="105"/>
      <c r="AV587" s="63">
        <f t="shared" ref="AV587:BA587" si="178">DSUM($C$1:$BV$566,AU599+1,$Q$602:$Q$603)</f>
        <v>47467</v>
      </c>
      <c r="AW587" s="63">
        <f t="shared" si="178"/>
        <v>45555</v>
      </c>
      <c r="AX587" s="63">
        <f t="shared" si="178"/>
        <v>48706</v>
      </c>
      <c r="AY587" s="63">
        <f t="shared" si="178"/>
        <v>50882</v>
      </c>
      <c r="AZ587" s="63">
        <f t="shared" si="178"/>
        <v>53024</v>
      </c>
      <c r="BA587" s="63">
        <f t="shared" si="178"/>
        <v>52908</v>
      </c>
      <c r="BB587" s="63"/>
      <c r="BC587" s="63"/>
      <c r="BD587" s="70">
        <f t="shared" si="158"/>
        <v>6916932.5700000003</v>
      </c>
      <c r="BE587" s="71">
        <f t="shared" si="159"/>
        <v>71.77</v>
      </c>
      <c r="BF587" s="72">
        <f t="shared" si="165"/>
        <v>74.52</v>
      </c>
      <c r="BG587" s="65">
        <f t="shared" si="160"/>
        <v>265047.75</v>
      </c>
      <c r="BH587" s="73">
        <f t="shared" si="161"/>
        <v>6.657269800214344E-4</v>
      </c>
      <c r="BI587" s="74">
        <f t="shared" si="162"/>
        <v>6.6572698002143396E-4</v>
      </c>
    </row>
    <row r="588" spans="1:61" ht="18.75" customHeight="1" x14ac:dyDescent="0.25">
      <c r="A588" s="59">
        <v>1</v>
      </c>
      <c r="B588" s="60">
        <v>916</v>
      </c>
      <c r="C588" s="60">
        <v>16</v>
      </c>
      <c r="D588" s="77" t="s">
        <v>705</v>
      </c>
      <c r="E588" s="61" t="s">
        <v>721</v>
      </c>
      <c r="F588" s="63">
        <f>DSUM($C$1:$BA$566,E599+1,$R$602:$R$603)</f>
        <v>143113</v>
      </c>
      <c r="G588" s="103">
        <v>0.17</v>
      </c>
      <c r="H588" s="63">
        <v>23055098.940000001</v>
      </c>
      <c r="I588" s="64">
        <v>1929574.58</v>
      </c>
      <c r="J588" s="65">
        <v>3591339.14</v>
      </c>
      <c r="K588" s="63">
        <v>21696564.530000001</v>
      </c>
      <c r="L588" s="64">
        <v>1888371.89</v>
      </c>
      <c r="M588" s="65">
        <v>3367392.75</v>
      </c>
      <c r="N588" s="63">
        <v>20307679.149999999</v>
      </c>
      <c r="O588" s="64">
        <v>1474702.87</v>
      </c>
      <c r="P588" s="65">
        <v>3201605.97</v>
      </c>
      <c r="Q588" s="63">
        <v>21327156.109999999</v>
      </c>
      <c r="R588" s="64">
        <v>1561118.92</v>
      </c>
      <c r="S588" s="65">
        <v>3360226.32</v>
      </c>
      <c r="T588" s="63">
        <v>17910469.760000002</v>
      </c>
      <c r="U588" s="64">
        <v>1430141.86</v>
      </c>
      <c r="V588" s="65">
        <v>2801655.74</v>
      </c>
      <c r="W588" s="63">
        <v>23969981.940000001</v>
      </c>
      <c r="X588" s="64">
        <v>1702602.51</v>
      </c>
      <c r="Y588" s="65">
        <v>3785454.5</v>
      </c>
      <c r="Z588" s="63">
        <v>28093882.210000001</v>
      </c>
      <c r="AA588" s="104">
        <v>62771.49</v>
      </c>
      <c r="AB588" s="64">
        <v>2047893.06</v>
      </c>
      <c r="AC588" s="66">
        <v>4426115.75</v>
      </c>
      <c r="AD588" s="63">
        <v>29581606.18</v>
      </c>
      <c r="AE588" s="67">
        <v>22093.8</v>
      </c>
      <c r="AF588" s="63">
        <v>2201367.11</v>
      </c>
      <c r="AG588" s="66">
        <v>4660665.7</v>
      </c>
      <c r="AH588" s="63">
        <v>26378277.859999999</v>
      </c>
      <c r="AI588" s="67">
        <v>27883.16</v>
      </c>
      <c r="AJ588" s="64">
        <v>1559000.14</v>
      </c>
      <c r="AK588" s="66">
        <v>4977828.9800000004</v>
      </c>
      <c r="AL588" s="64">
        <v>31177421.350000001</v>
      </c>
      <c r="AM588" s="104">
        <v>18788.13</v>
      </c>
      <c r="AN588" s="64">
        <v>1795850.17</v>
      </c>
      <c r="AO588" s="66">
        <v>5893341</v>
      </c>
      <c r="AP588" s="64">
        <f>DSUM($C$1:$BV$566,AP599,$R$602:$R$603)</f>
        <v>44485095.95000001</v>
      </c>
      <c r="AQ588" s="104">
        <f>DSUM($C$1:$BV$566,AQ599,$R$602:$R$603)</f>
        <v>20591.810000000001</v>
      </c>
      <c r="AR588" s="64">
        <f>DSUM($C$1:$BV$566,AR599,$R$602:$R$603)</f>
        <v>2472203.9015249996</v>
      </c>
      <c r="AS588" s="66">
        <f t="shared" si="163"/>
        <v>8402578.4096950032</v>
      </c>
      <c r="AT588" s="105"/>
      <c r="AU588" s="105"/>
      <c r="AV588" s="63">
        <f t="shared" ref="AV588:BA588" si="179">DSUM($C$1:$BV$566,AU599+1,$R$602:$R$603)</f>
        <v>265</v>
      </c>
      <c r="AW588" s="63">
        <f t="shared" si="179"/>
        <v>289</v>
      </c>
      <c r="AX588" s="63">
        <f t="shared" si="179"/>
        <v>491</v>
      </c>
      <c r="AY588" s="63">
        <f t="shared" si="179"/>
        <v>522</v>
      </c>
      <c r="AZ588" s="63">
        <f t="shared" si="179"/>
        <v>938</v>
      </c>
      <c r="BA588" s="63">
        <f t="shared" si="179"/>
        <v>940</v>
      </c>
      <c r="BB588" s="63"/>
      <c r="BC588" s="63"/>
      <c r="BD588" s="70">
        <f t="shared" si="158"/>
        <v>5672105.9699999997</v>
      </c>
      <c r="BE588" s="71">
        <f t="shared" si="159"/>
        <v>39.630000000000003</v>
      </c>
      <c r="BF588" s="72">
        <f t="shared" si="165"/>
        <v>74.52</v>
      </c>
      <c r="BG588" s="65">
        <f t="shared" si="160"/>
        <v>4993212.5699999994</v>
      </c>
      <c r="BH588" s="73">
        <f t="shared" si="161"/>
        <v>1.2541575338146295E-2</v>
      </c>
      <c r="BI588" s="74">
        <f t="shared" si="162"/>
        <v>1.25415753381463E-2</v>
      </c>
    </row>
    <row r="589" spans="1:61" ht="15.75" customHeight="1" x14ac:dyDescent="0.25">
      <c r="A589" s="59">
        <v>1</v>
      </c>
      <c r="B589" s="60">
        <v>917</v>
      </c>
      <c r="C589" s="60">
        <v>17</v>
      </c>
      <c r="D589" s="77" t="s">
        <v>705</v>
      </c>
      <c r="E589" s="61" t="s">
        <v>722</v>
      </c>
      <c r="F589" s="63">
        <f>DSUM($C$1:$BA$566,E599+1,$S$602:$S$603)</f>
        <v>423407</v>
      </c>
      <c r="G589" s="103">
        <v>0.17</v>
      </c>
      <c r="H589" s="63">
        <v>139229322.22</v>
      </c>
      <c r="I589" s="64">
        <v>11390709.199999999</v>
      </c>
      <c r="J589" s="65">
        <v>21732564.210000001</v>
      </c>
      <c r="K589" s="63">
        <v>140699780</v>
      </c>
      <c r="L589" s="64">
        <v>11315561.76</v>
      </c>
      <c r="M589" s="65">
        <v>21995317.100000001</v>
      </c>
      <c r="N589" s="63">
        <v>124493274.88</v>
      </c>
      <c r="O589" s="64">
        <v>9882517.6199999992</v>
      </c>
      <c r="P589" s="65">
        <v>19483828.73</v>
      </c>
      <c r="Q589" s="63">
        <v>132058916.02</v>
      </c>
      <c r="R589" s="64">
        <v>10618884.789999999</v>
      </c>
      <c r="S589" s="65">
        <v>20644805.309999999</v>
      </c>
      <c r="T589" s="63">
        <v>127302664.42</v>
      </c>
      <c r="U589" s="64">
        <v>10737026.390000001</v>
      </c>
      <c r="V589" s="65">
        <v>19816158.469999999</v>
      </c>
      <c r="W589" s="63">
        <v>150837356.36000001</v>
      </c>
      <c r="X589" s="64">
        <v>15433358.220000001</v>
      </c>
      <c r="Y589" s="65">
        <v>23018679.68</v>
      </c>
      <c r="Z589" s="63">
        <v>165934125.28999999</v>
      </c>
      <c r="AA589" s="104">
        <v>6208750.0199999996</v>
      </c>
      <c r="AB589" s="64">
        <v>17026532.199999999</v>
      </c>
      <c r="AC589" s="66">
        <v>29465785.210000001</v>
      </c>
      <c r="AD589" s="63">
        <v>155479967.11000001</v>
      </c>
      <c r="AE589" s="67">
        <v>4167245.34</v>
      </c>
      <c r="AF589" s="63">
        <v>15746642.83</v>
      </c>
      <c r="AG589" s="66">
        <v>28069914.489999998</v>
      </c>
      <c r="AH589" s="63">
        <v>143735318.06999999</v>
      </c>
      <c r="AI589" s="67">
        <v>6610113.4299999997</v>
      </c>
      <c r="AJ589" s="64">
        <v>14222190.85</v>
      </c>
      <c r="AK589" s="66">
        <v>31068717.43</v>
      </c>
      <c r="AL589" s="64">
        <v>180194054.78999999</v>
      </c>
      <c r="AM589" s="104">
        <v>7048844.79</v>
      </c>
      <c r="AN589" s="64">
        <v>17649578.600000001</v>
      </c>
      <c r="AO589" s="66">
        <v>37745114.729999997</v>
      </c>
      <c r="AP589" s="64">
        <f>DSUM($C$1:$BV$566,AP599,$S$602:$S$603)</f>
        <v>245299090.49000004</v>
      </c>
      <c r="AQ589" s="104">
        <f>DSUM($C$1:$BV$566,AQ599,$S$602:$S$603)</f>
        <v>7927820.2199999997</v>
      </c>
      <c r="AR589" s="64">
        <f>DSUM($C$1:$BV$566,AR599,$S$602:$S$603)</f>
        <v>23457743.092648994</v>
      </c>
      <c r="AS589" s="66">
        <f t="shared" si="163"/>
        <v>44368269.479470216</v>
      </c>
      <c r="AT589" s="105"/>
      <c r="AU589" s="105"/>
      <c r="AV589" s="63">
        <f t="shared" ref="AV589:BA589" si="180">DSUM($C$1:$BV$566,AU599+1,$S$602:$S$603)</f>
        <v>153851</v>
      </c>
      <c r="AW589" s="63">
        <f t="shared" si="180"/>
        <v>148435</v>
      </c>
      <c r="AX589" s="63">
        <f t="shared" si="180"/>
        <v>162949</v>
      </c>
      <c r="AY589" s="63">
        <f t="shared" si="180"/>
        <v>166914</v>
      </c>
      <c r="AZ589" s="63">
        <f t="shared" si="180"/>
        <v>176935</v>
      </c>
      <c r="BA589" s="63">
        <f t="shared" si="180"/>
        <v>176266</v>
      </c>
      <c r="BB589" s="63"/>
      <c r="BC589" s="63"/>
      <c r="BD589" s="70">
        <f t="shared" si="158"/>
        <v>34143560.270000003</v>
      </c>
      <c r="BE589" s="71">
        <f t="shared" si="159"/>
        <v>80.64</v>
      </c>
      <c r="BF589" s="72">
        <f t="shared" si="165"/>
        <v>74.52</v>
      </c>
      <c r="BG589" s="65">
        <f t="shared" si="160"/>
        <v>0</v>
      </c>
      <c r="BH589" s="73">
        <f t="shared" si="161"/>
        <v>0</v>
      </c>
      <c r="BI589" s="74">
        <f t="shared" si="162"/>
        <v>0</v>
      </c>
    </row>
    <row r="590" spans="1:61" ht="15.75" customHeight="1" x14ac:dyDescent="0.25">
      <c r="A590" s="59">
        <v>1</v>
      </c>
      <c r="B590" s="60">
        <v>918</v>
      </c>
      <c r="C590" s="60">
        <v>18</v>
      </c>
      <c r="D590" s="77" t="s">
        <v>705</v>
      </c>
      <c r="E590" s="61" t="s">
        <v>723</v>
      </c>
      <c r="F590" s="63">
        <f>DSUM($C$1:$BA$566,E599+1,$T$602:$T$603)</f>
        <v>195237</v>
      </c>
      <c r="G590" s="103">
        <v>0.17</v>
      </c>
      <c r="H590" s="63">
        <v>85860814.599999994</v>
      </c>
      <c r="I590" s="64">
        <v>4008015.76</v>
      </c>
      <c r="J590" s="65">
        <v>13914975.800000001</v>
      </c>
      <c r="K590" s="63">
        <v>89040229.680000007</v>
      </c>
      <c r="L590" s="64">
        <v>4242046.88</v>
      </c>
      <c r="M590" s="65">
        <v>14415691.08</v>
      </c>
      <c r="N590" s="63">
        <v>81697336.319999993</v>
      </c>
      <c r="O590" s="64">
        <v>4983511.75</v>
      </c>
      <c r="P590" s="65">
        <v>13041350.18</v>
      </c>
      <c r="Q590" s="63">
        <v>86132899.219999999</v>
      </c>
      <c r="R590" s="64">
        <v>5235979.79</v>
      </c>
      <c r="S590" s="65">
        <v>13752476.300000001</v>
      </c>
      <c r="T590" s="63">
        <v>82497973.629999995</v>
      </c>
      <c r="U590" s="64">
        <v>4934695.5199999996</v>
      </c>
      <c r="V590" s="65">
        <v>13185757.279999999</v>
      </c>
      <c r="W590" s="63">
        <v>95738590.989999995</v>
      </c>
      <c r="X590" s="64">
        <v>5777794.3799999999</v>
      </c>
      <c r="Y590" s="65">
        <v>15293335.42</v>
      </c>
      <c r="Z590" s="63">
        <v>99495021.370000005</v>
      </c>
      <c r="AA590" s="104">
        <v>3139745.53</v>
      </c>
      <c r="AB590" s="64">
        <v>5876852.4500000002</v>
      </c>
      <c r="AC590" s="66">
        <v>18300235.02</v>
      </c>
      <c r="AD590" s="63">
        <v>82194635.629999995</v>
      </c>
      <c r="AE590" s="67">
        <v>2406340.52</v>
      </c>
      <c r="AF590" s="63">
        <v>4994468.62</v>
      </c>
      <c r="AG590" s="66">
        <v>15558008.439999999</v>
      </c>
      <c r="AH590" s="63">
        <v>80249977.459999993</v>
      </c>
      <c r="AI590" s="67">
        <v>3515265.57</v>
      </c>
      <c r="AJ590" s="64">
        <v>4800143.25</v>
      </c>
      <c r="AK590" s="66">
        <v>18281319.460000001</v>
      </c>
      <c r="AL590" s="64">
        <v>107497347.75</v>
      </c>
      <c r="AM590" s="104">
        <v>3834127.84</v>
      </c>
      <c r="AN590" s="64">
        <v>6321830.8600000003</v>
      </c>
      <c r="AO590" s="66">
        <v>23449444.440000001</v>
      </c>
      <c r="AP590" s="64">
        <f>DSUM($C$1:$BV$566,AP599,$T$602:$T$603)</f>
        <v>146499043.39000008</v>
      </c>
      <c r="AQ590" s="104">
        <f>DSUM($C$1:$BV$566,AQ599,$T$602:$T$603)</f>
        <v>4217605.5399999991</v>
      </c>
      <c r="AR590" s="64">
        <f>DSUM($C$1:$BV$566,AR599,$T$602:$T$603)</f>
        <v>8507047.6232220009</v>
      </c>
      <c r="AS590" s="66">
        <f t="shared" si="163"/>
        <v>27598399.153355617</v>
      </c>
      <c r="AT590" s="105"/>
      <c r="AU590" s="105"/>
      <c r="AV590" s="63">
        <f t="shared" ref="AV590:BA590" si="181">DSUM($C$1:$BV$566,AU599+1,$T$602:$T$603)</f>
        <v>86245</v>
      </c>
      <c r="AW590" s="63">
        <f t="shared" si="181"/>
        <v>84004</v>
      </c>
      <c r="AX590" s="63">
        <f t="shared" si="181"/>
        <v>97808</v>
      </c>
      <c r="AY590" s="63">
        <f t="shared" si="181"/>
        <v>99987</v>
      </c>
      <c r="AZ590" s="63">
        <f t="shared" si="181"/>
        <v>106885</v>
      </c>
      <c r="BA590" s="63">
        <f t="shared" si="181"/>
        <v>106692</v>
      </c>
      <c r="BB590" s="63"/>
      <c r="BC590" s="63"/>
      <c r="BD590" s="70">
        <f t="shared" si="158"/>
        <v>20637481.300000001</v>
      </c>
      <c r="BE590" s="71">
        <f t="shared" si="159"/>
        <v>105.7</v>
      </c>
      <c r="BF590" s="72">
        <f t="shared" si="165"/>
        <v>74.52</v>
      </c>
      <c r="BG590" s="65">
        <f t="shared" si="160"/>
        <v>0</v>
      </c>
      <c r="BH590" s="73">
        <f t="shared" si="161"/>
        <v>0</v>
      </c>
      <c r="BI590" s="74">
        <f t="shared" si="162"/>
        <v>0</v>
      </c>
    </row>
    <row r="591" spans="1:61" ht="31.5" customHeight="1" x14ac:dyDescent="0.25">
      <c r="A591" s="59">
        <v>1</v>
      </c>
      <c r="B591" s="60">
        <v>919</v>
      </c>
      <c r="C591" s="60">
        <v>19</v>
      </c>
      <c r="D591" s="77" t="s">
        <v>705</v>
      </c>
      <c r="E591" s="61" t="s">
        <v>724</v>
      </c>
      <c r="F591" s="63">
        <f>DSUM($C$1:$BA$566,E599+1,$U$602:$U$603)</f>
        <v>115564</v>
      </c>
      <c r="G591" s="103">
        <v>0.17</v>
      </c>
      <c r="H591" s="63">
        <v>38665228.609999999</v>
      </c>
      <c r="I591" s="64">
        <v>3480573.56</v>
      </c>
      <c r="J591" s="65">
        <v>5981391.3600000003</v>
      </c>
      <c r="K591" s="63">
        <v>40436088.18</v>
      </c>
      <c r="L591" s="64">
        <v>3563466.92</v>
      </c>
      <c r="M591" s="65">
        <v>6268345.6100000003</v>
      </c>
      <c r="N591" s="63">
        <v>39946971.770000003</v>
      </c>
      <c r="O591" s="64">
        <v>3343466.88</v>
      </c>
      <c r="P591" s="65">
        <v>6222595.8300000001</v>
      </c>
      <c r="Q591" s="63">
        <v>43103305.420000002</v>
      </c>
      <c r="R591" s="64">
        <v>3679803.77</v>
      </c>
      <c r="S591" s="65">
        <v>6701995.2800000003</v>
      </c>
      <c r="T591" s="63">
        <v>41351716.219999999</v>
      </c>
      <c r="U591" s="64">
        <v>3540808.71</v>
      </c>
      <c r="V591" s="65">
        <v>6427854.2800000003</v>
      </c>
      <c r="W591" s="63">
        <v>48604725.740000002</v>
      </c>
      <c r="X591" s="64">
        <v>4158251.49</v>
      </c>
      <c r="Y591" s="65">
        <v>7555900.6200000001</v>
      </c>
      <c r="Z591" s="63">
        <v>53812175.979999997</v>
      </c>
      <c r="AA591" s="104">
        <v>2492716.0699999998</v>
      </c>
      <c r="AB591" s="64">
        <v>4552490.67</v>
      </c>
      <c r="AC591" s="66">
        <v>9341386.1600000001</v>
      </c>
      <c r="AD591" s="63">
        <v>42778948.560000002</v>
      </c>
      <c r="AE591" s="67">
        <v>1719223.64</v>
      </c>
      <c r="AF591" s="63">
        <v>3516228.76</v>
      </c>
      <c r="AG591" s="66">
        <v>7782872.1500000004</v>
      </c>
      <c r="AH591" s="63">
        <v>37608894.289999999</v>
      </c>
      <c r="AI591" s="67">
        <v>2870613.55</v>
      </c>
      <c r="AJ591" s="64">
        <v>3008055.35</v>
      </c>
      <c r="AK591" s="66">
        <v>8101490.0300000003</v>
      </c>
      <c r="AL591" s="64">
        <v>50037796.280000001</v>
      </c>
      <c r="AM591" s="104">
        <v>3087054.31</v>
      </c>
      <c r="AN591" s="64">
        <v>4134544.71</v>
      </c>
      <c r="AO591" s="66">
        <v>10395411.460000001</v>
      </c>
      <c r="AP591" s="64">
        <f>DSUM($C$1:$BV$566,AP599,$U$602:$U$603)</f>
        <v>69242599.790000007</v>
      </c>
      <c r="AQ591" s="104">
        <f>DSUM($C$1:$BV$566,AQ599,$U$602:$U$603)</f>
        <v>3466943.8199999994</v>
      </c>
      <c r="AR591" s="64">
        <f>DSUM($C$1:$BV$566,AR599,$U$602:$U$603)</f>
        <v>5731408.1587920012</v>
      </c>
      <c r="AS591" s="66">
        <f t="shared" si="163"/>
        <v>12702238.326241601</v>
      </c>
      <c r="AT591" s="105"/>
      <c r="AU591" s="105"/>
      <c r="AV591" s="63">
        <f t="shared" ref="AV591:BA591" si="182">DSUM($C$1:$BV$566,AU599+1,$U$602:$U$603)</f>
        <v>41100</v>
      </c>
      <c r="AW591" s="63">
        <f t="shared" si="182"/>
        <v>41380</v>
      </c>
      <c r="AX591" s="63">
        <f t="shared" si="182"/>
        <v>44088</v>
      </c>
      <c r="AY591" s="63">
        <f t="shared" si="182"/>
        <v>46015</v>
      </c>
      <c r="AZ591" s="63">
        <f t="shared" si="182"/>
        <v>49861</v>
      </c>
      <c r="BA591" s="63">
        <f t="shared" si="182"/>
        <v>49707</v>
      </c>
      <c r="BB591" s="63"/>
      <c r="BC591" s="63"/>
      <c r="BD591" s="70">
        <f t="shared" si="158"/>
        <v>9664679.6300000008</v>
      </c>
      <c r="BE591" s="71">
        <f t="shared" si="159"/>
        <v>83.63</v>
      </c>
      <c r="BF591" s="72">
        <f t="shared" si="165"/>
        <v>74.52</v>
      </c>
      <c r="BG591" s="65">
        <f t="shared" si="160"/>
        <v>0</v>
      </c>
      <c r="BH591" s="73">
        <f t="shared" si="161"/>
        <v>0</v>
      </c>
      <c r="BI591" s="74">
        <f t="shared" si="162"/>
        <v>0</v>
      </c>
    </row>
    <row r="592" spans="1:61" ht="15.75" customHeight="1" x14ac:dyDescent="0.25">
      <c r="A592" s="59">
        <v>1</v>
      </c>
      <c r="B592" s="60">
        <v>920</v>
      </c>
      <c r="C592" s="60">
        <v>20</v>
      </c>
      <c r="D592" s="77" t="s">
        <v>705</v>
      </c>
      <c r="E592" s="61" t="s">
        <v>725</v>
      </c>
      <c r="F592" s="63">
        <f>DSUM($C$1:$BA$566,E599+1,$V$602:$V$603)</f>
        <v>105250</v>
      </c>
      <c r="G592" s="103">
        <v>0.17</v>
      </c>
      <c r="H592" s="63">
        <v>24246095.460000001</v>
      </c>
      <c r="I592" s="64">
        <v>947611.06</v>
      </c>
      <c r="J592" s="65">
        <v>3960742.35</v>
      </c>
      <c r="K592" s="63">
        <v>25743053.649999999</v>
      </c>
      <c r="L592" s="64">
        <v>964762.56</v>
      </c>
      <c r="M592" s="65">
        <v>4212309.49</v>
      </c>
      <c r="N592" s="63">
        <v>21471319.100000001</v>
      </c>
      <c r="O592" s="64">
        <v>847989.03</v>
      </c>
      <c r="P592" s="65">
        <v>3505966.11</v>
      </c>
      <c r="Q592" s="63">
        <v>25103729.98</v>
      </c>
      <c r="R592" s="64">
        <v>1012717.71</v>
      </c>
      <c r="S592" s="65">
        <v>4095472.09</v>
      </c>
      <c r="T592" s="63">
        <v>24505387</v>
      </c>
      <c r="U592" s="64">
        <v>1023357.43</v>
      </c>
      <c r="V592" s="65">
        <v>3991945.03</v>
      </c>
      <c r="W592" s="63">
        <v>28959577.190000001</v>
      </c>
      <c r="X592" s="64">
        <v>1102778.25</v>
      </c>
      <c r="Y592" s="65">
        <v>4735655.82</v>
      </c>
      <c r="Z592" s="63">
        <v>32717644.989999998</v>
      </c>
      <c r="AA592" s="104">
        <v>69443.91</v>
      </c>
      <c r="AB592" s="64">
        <v>1197631.25</v>
      </c>
      <c r="AC592" s="66">
        <v>5354008.78</v>
      </c>
      <c r="AD592" s="63">
        <v>32240710.829999998</v>
      </c>
      <c r="AE592" s="67">
        <v>20374.48</v>
      </c>
      <c r="AF592" s="63">
        <v>1185016.1299999999</v>
      </c>
      <c r="AG592" s="66">
        <v>5283890.16</v>
      </c>
      <c r="AH592" s="63">
        <v>31227297.239999998</v>
      </c>
      <c r="AI592" s="67">
        <v>15684.8</v>
      </c>
      <c r="AJ592" s="64">
        <v>0</v>
      </c>
      <c r="AK592" s="66">
        <v>6255183.3300000001</v>
      </c>
      <c r="AL592" s="64">
        <v>37488940.700000003</v>
      </c>
      <c r="AM592" s="104">
        <v>11840.69</v>
      </c>
      <c r="AN592" s="64">
        <v>0</v>
      </c>
      <c r="AO592" s="66">
        <v>7512342.1600000001</v>
      </c>
      <c r="AP592" s="64">
        <f>DSUM($C$1:$BV$566,AP599,$V$602:$V$603)</f>
        <v>53185691.25</v>
      </c>
      <c r="AQ592" s="104">
        <f>DSUM($C$1:$BV$566,AQ599,$V$602:$V$603)</f>
        <v>12769.11</v>
      </c>
      <c r="AR592" s="64">
        <f>DSUM($C$1:$BV$566,AR599,$V$602:$V$603)</f>
        <v>0</v>
      </c>
      <c r="AS592" s="66">
        <f t="shared" si="163"/>
        <v>10637138.25</v>
      </c>
      <c r="AT592" s="105"/>
      <c r="AU592" s="105"/>
      <c r="AV592" s="63">
        <f t="shared" ref="AV592:BA592" si="183">DSUM($C$1:$BV$566,AU599+1,$V$602:$V$603)</f>
        <v>219</v>
      </c>
      <c r="AW592" s="63">
        <f t="shared" si="183"/>
        <v>233</v>
      </c>
      <c r="AX592" s="63">
        <f t="shared" si="183"/>
        <v>323</v>
      </c>
      <c r="AY592" s="63">
        <f t="shared" si="183"/>
        <v>425</v>
      </c>
      <c r="AZ592" s="63">
        <f t="shared" si="183"/>
        <v>572</v>
      </c>
      <c r="BA592" s="63">
        <f t="shared" si="183"/>
        <v>572</v>
      </c>
      <c r="BB592" s="63"/>
      <c r="BC592" s="63"/>
      <c r="BD592" s="70">
        <f t="shared" si="158"/>
        <v>7008512.54</v>
      </c>
      <c r="BE592" s="71">
        <f t="shared" si="159"/>
        <v>66.59</v>
      </c>
      <c r="BF592" s="72">
        <f t="shared" si="165"/>
        <v>74.52</v>
      </c>
      <c r="BG592" s="65">
        <f t="shared" si="160"/>
        <v>834632.49999999919</v>
      </c>
      <c r="BH592" s="73">
        <f>+BG592/$BG$7</f>
        <v>2.0963670646241641E-3</v>
      </c>
      <c r="BI592" s="74">
        <f t="shared" si="162"/>
        <v>2.0963670646241602E-3</v>
      </c>
    </row>
    <row r="593" spans="1:64" ht="15" x14ac:dyDescent="0.25">
      <c r="A593" s="59"/>
      <c r="B593" s="60"/>
      <c r="C593" s="60"/>
      <c r="D593" s="77"/>
      <c r="E593" s="61"/>
      <c r="F593" s="106"/>
      <c r="G593" s="107"/>
      <c r="H593" s="63"/>
      <c r="I593" s="64"/>
      <c r="J593" s="65"/>
      <c r="K593" s="107"/>
      <c r="L593" s="107"/>
      <c r="M593" s="108"/>
      <c r="N593" s="107"/>
      <c r="O593" s="107"/>
      <c r="P593" s="108"/>
      <c r="R593" s="107"/>
      <c r="S593" s="108"/>
      <c r="T593" s="108"/>
      <c r="U593" s="108"/>
      <c r="V593" s="109"/>
      <c r="W593" s="108"/>
      <c r="X593" s="108"/>
      <c r="Y593" s="109"/>
      <c r="Z593" s="108"/>
      <c r="AA593" s="110"/>
      <c r="AB593" s="108"/>
      <c r="AC593" s="109"/>
      <c r="AD593" s="108"/>
      <c r="AE593" s="110"/>
      <c r="AF593" s="108"/>
      <c r="AG593" s="109"/>
      <c r="AH593" s="108"/>
      <c r="AI593" s="110"/>
      <c r="AJ593" s="108"/>
      <c r="AK593" s="109"/>
      <c r="AL593" s="108"/>
      <c r="AM593" s="110"/>
      <c r="AN593" s="108"/>
      <c r="AO593" s="109"/>
      <c r="AP593" s="108"/>
      <c r="AQ593" s="110"/>
      <c r="AR593" s="108"/>
      <c r="AS593" s="109"/>
      <c r="AT593" s="111"/>
      <c r="AU593" s="111"/>
      <c r="AV593" s="108"/>
      <c r="AW593" s="108"/>
      <c r="AX593" s="108"/>
      <c r="AY593" s="108"/>
      <c r="AZ593" s="108"/>
      <c r="BA593" s="108"/>
      <c r="BB593" s="111"/>
      <c r="BC593" s="111"/>
      <c r="BD593" s="112"/>
      <c r="BE593" s="113"/>
      <c r="BF593" s="114"/>
      <c r="BG593" s="108"/>
      <c r="BH593" s="108"/>
    </row>
    <row r="594" spans="1:64" ht="15" x14ac:dyDescent="0.25">
      <c r="A594" s="115"/>
      <c r="B594" s="116"/>
      <c r="C594" s="116"/>
      <c r="D594" s="117"/>
      <c r="E594" s="117"/>
      <c r="F594" s="116"/>
      <c r="G594" s="118"/>
      <c r="H594" s="118"/>
      <c r="I594" s="118"/>
      <c r="J594" s="119"/>
      <c r="K594" s="118"/>
      <c r="L594" s="118"/>
      <c r="M594" s="119"/>
      <c r="N594" s="118"/>
      <c r="O594" s="118"/>
      <c r="P594" s="119"/>
      <c r="R594" s="118"/>
      <c r="S594" s="119"/>
      <c r="T594" s="119"/>
      <c r="U594" s="119"/>
      <c r="V594" s="119"/>
      <c r="W594" s="119"/>
      <c r="X594" s="119"/>
      <c r="Y594" s="119"/>
      <c r="Z594" s="119"/>
      <c r="AA594" s="120"/>
      <c r="AB594" s="119"/>
      <c r="AC594" s="119"/>
      <c r="AD594" s="119"/>
      <c r="AE594" s="120"/>
      <c r="AF594" s="119"/>
      <c r="AG594" s="119"/>
      <c r="AH594" s="119"/>
      <c r="AI594" s="120"/>
      <c r="AJ594" s="119"/>
      <c r="AK594" s="119"/>
      <c r="AL594" s="119"/>
      <c r="AM594" s="120"/>
      <c r="AN594" s="119"/>
      <c r="AO594" s="119"/>
      <c r="AP594" s="119"/>
      <c r="AQ594" s="120"/>
      <c r="AR594" s="119"/>
      <c r="AS594" s="119"/>
      <c r="AT594" s="119"/>
      <c r="AU594" s="119"/>
      <c r="AV594" s="119"/>
      <c r="AW594" s="119"/>
      <c r="AX594" s="119"/>
      <c r="AY594" s="119"/>
      <c r="AZ594" s="119"/>
      <c r="BA594" s="119"/>
      <c r="BB594" s="119"/>
      <c r="BC594" s="119"/>
      <c r="BD594" s="121"/>
      <c r="BE594" s="122"/>
      <c r="BF594" s="123"/>
      <c r="BG594" s="119"/>
      <c r="BH594" s="119"/>
    </row>
    <row r="595" spans="1:64" ht="15.75" thickBot="1" x14ac:dyDescent="0.25">
      <c r="A595" s="85">
        <v>20</v>
      </c>
      <c r="B595" s="86"/>
      <c r="C595" s="87" t="s">
        <v>684</v>
      </c>
      <c r="D595" s="88"/>
      <c r="E595" s="89" t="s">
        <v>685</v>
      </c>
      <c r="F595" s="124">
        <f t="shared" ref="F595:AY595" si="184">SUM(F573:F594)</f>
        <v>3104702</v>
      </c>
      <c r="G595" s="124">
        <f t="shared" si="184"/>
        <v>3.399999999999999</v>
      </c>
      <c r="H595" s="124">
        <v>966100026.44000018</v>
      </c>
      <c r="I595" s="124">
        <v>68688550.469999984</v>
      </c>
      <c r="J595" s="124">
        <v>152559950.92000005</v>
      </c>
      <c r="K595" s="124">
        <v>984048818.58999991</v>
      </c>
      <c r="L595" s="124">
        <v>70205402.450000003</v>
      </c>
      <c r="M595" s="124">
        <v>155353380.74000007</v>
      </c>
      <c r="N595" s="124">
        <v>874343650.7299999</v>
      </c>
      <c r="O595" s="124">
        <v>64269463.339999996</v>
      </c>
      <c r="P595" s="124">
        <v>137712611.84</v>
      </c>
      <c r="Q595" s="124">
        <v>942664169.78999996</v>
      </c>
      <c r="R595" s="124">
        <v>69551728.289999992</v>
      </c>
      <c r="S595" s="125">
        <v>148429115.06999999</v>
      </c>
      <c r="T595" s="124">
        <v>876219154.08999991</v>
      </c>
      <c r="U595" s="124">
        <v>65129621.870000005</v>
      </c>
      <c r="V595" s="125">
        <v>137885220.5</v>
      </c>
      <c r="W595" s="125">
        <v>1039583128.2</v>
      </c>
      <c r="X595" s="125">
        <v>79300530.809999973</v>
      </c>
      <c r="Y595" s="125">
        <v>163248041.54999998</v>
      </c>
      <c r="Z595" s="125">
        <v>1148935625.2</v>
      </c>
      <c r="AA595" s="126">
        <v>21391543.050000001</v>
      </c>
      <c r="AB595" s="125">
        <v>86706481.640000015</v>
      </c>
      <c r="AC595" s="125">
        <v>194987673.81</v>
      </c>
      <c r="AD595" s="125">
        <v>1087426501.99</v>
      </c>
      <c r="AE595" s="126">
        <v>15561334.699999999</v>
      </c>
      <c r="AF595" s="125">
        <v>80922108.430000007</v>
      </c>
      <c r="AG595" s="125">
        <v>186249061.78999999</v>
      </c>
      <c r="AH595" s="125">
        <v>1007692013.5999999</v>
      </c>
      <c r="AI595" s="126">
        <v>23003121.32</v>
      </c>
      <c r="AJ595" s="125">
        <v>69815142.580000013</v>
      </c>
      <c r="AK595" s="125">
        <v>206022888.50000003</v>
      </c>
      <c r="AL595" s="125">
        <v>1252187261.6900001</v>
      </c>
      <c r="AM595" s="126">
        <v>25011589.23</v>
      </c>
      <c r="AN595" s="125">
        <v>84814709.400000006</v>
      </c>
      <c r="AO595" s="125">
        <v>252008127.29999998</v>
      </c>
      <c r="AP595" s="125">
        <f t="shared" ref="AP595" si="185">SUM(AP573:AP594)</f>
        <v>1700312112.7500002</v>
      </c>
      <c r="AQ595" s="126">
        <f t="shared" ref="AQ595:AR595" si="186">SUM(AQ573:AQ594)</f>
        <v>26865881.509999998</v>
      </c>
      <c r="AR595" s="125">
        <f t="shared" si="186"/>
        <v>112950472.26007302</v>
      </c>
      <c r="AS595" s="125">
        <f>SUM(AS573:AS594)</f>
        <v>317472328.09798539</v>
      </c>
      <c r="AT595" s="125"/>
      <c r="AU595" s="125">
        <f t="shared" si="184"/>
        <v>0</v>
      </c>
      <c r="AV595" s="125">
        <f t="shared" si="184"/>
        <v>533185</v>
      </c>
      <c r="AW595" s="125">
        <f t="shared" si="184"/>
        <v>525605</v>
      </c>
      <c r="AX595" s="125">
        <f t="shared" si="184"/>
        <v>578854</v>
      </c>
      <c r="AY595" s="125">
        <f t="shared" si="184"/>
        <v>591105</v>
      </c>
      <c r="AZ595" s="125">
        <f t="shared" ref="AZ595:BA595" si="187">SUM(AZ573:AZ594)</f>
        <v>627893</v>
      </c>
      <c r="BA595" s="125">
        <f t="shared" si="187"/>
        <v>626403</v>
      </c>
      <c r="BB595" s="125"/>
      <c r="BC595" s="125"/>
      <c r="BD595" s="125">
        <f>SUM(BD573:BD594)</f>
        <v>231348015.91000003</v>
      </c>
      <c r="BE595" s="127">
        <f>+BD595/F595</f>
        <v>74.515369239946381</v>
      </c>
      <c r="BF595" s="128"/>
      <c r="BG595" s="125">
        <f>SUM(BG573:BG594)</f>
        <v>26261308.109999992</v>
      </c>
      <c r="BH595" s="129">
        <f>SUM(BH573:BH594)</f>
        <v>6.5961176201204133E-2</v>
      </c>
      <c r="BI595" s="130">
        <f>SUM(BI573:BI594)</f>
        <v>6.5961176201204105E-2</v>
      </c>
    </row>
    <row r="596" spans="1:64" ht="16.5" thickTop="1" thickBot="1" x14ac:dyDescent="0.25">
      <c r="A596" s="85"/>
      <c r="B596" s="86"/>
      <c r="C596" s="87"/>
      <c r="D596" s="88"/>
      <c r="E596" s="89"/>
      <c r="F596" s="125"/>
      <c r="G596" s="125"/>
      <c r="H596" s="124"/>
      <c r="I596" s="124"/>
      <c r="J596" s="125"/>
      <c r="K596" s="124"/>
      <c r="L596" s="124"/>
      <c r="M596" s="125"/>
      <c r="N596" s="124"/>
      <c r="O596" s="124"/>
      <c r="P596" s="125"/>
      <c r="Q596" s="124"/>
      <c r="R596" s="124"/>
      <c r="S596" s="125"/>
      <c r="T596" s="124"/>
      <c r="U596" s="124"/>
      <c r="V596" s="125"/>
      <c r="W596" s="124"/>
      <c r="X596" s="124"/>
      <c r="Y596" s="125"/>
      <c r="Z596" s="125"/>
      <c r="AA596" s="126"/>
      <c r="AB596" s="125"/>
      <c r="AC596" s="125"/>
      <c r="AD596" s="125"/>
      <c r="AE596" s="126"/>
      <c r="AF596" s="125"/>
      <c r="AG596" s="125"/>
      <c r="AH596" s="125"/>
      <c r="AI596" s="126"/>
      <c r="AJ596" s="125"/>
      <c r="AK596" s="125"/>
      <c r="AL596" s="125"/>
      <c r="AM596" s="126"/>
      <c r="AN596" s="125"/>
      <c r="AO596" s="125"/>
      <c r="AP596" s="125"/>
      <c r="AQ596" s="126"/>
      <c r="AR596" s="125"/>
      <c r="AS596" s="125"/>
      <c r="AT596" s="125"/>
      <c r="AU596" s="125"/>
      <c r="AV596" s="125"/>
      <c r="AW596" s="125"/>
      <c r="AX596" s="125"/>
      <c r="AY596" s="125"/>
      <c r="AZ596" s="125"/>
      <c r="BA596" s="125"/>
      <c r="BB596" s="125"/>
      <c r="BC596" s="125"/>
      <c r="BD596" s="125"/>
      <c r="BE596" s="127"/>
      <c r="BF596" s="128"/>
      <c r="BG596" s="125"/>
      <c r="BH596" s="125"/>
      <c r="BI596" s="125"/>
    </row>
    <row r="597" spans="1:64" ht="16.5" thickTop="1" thickBot="1" x14ac:dyDescent="0.3">
      <c r="A597" s="85">
        <v>576</v>
      </c>
      <c r="B597" s="86"/>
      <c r="C597" s="87" t="s">
        <v>644</v>
      </c>
      <c r="D597" s="88"/>
      <c r="E597" s="89" t="s">
        <v>686</v>
      </c>
      <c r="F597" s="86">
        <f>+F568</f>
        <v>3871833</v>
      </c>
      <c r="G597" s="131"/>
      <c r="H597" s="132">
        <v>1686498473.8700013</v>
      </c>
      <c r="I597" s="132">
        <v>177480773.23999989</v>
      </c>
      <c r="J597" s="132">
        <v>1735413851.9700024</v>
      </c>
      <c r="K597" s="132">
        <v>1716503550.629998</v>
      </c>
      <c r="L597" s="132">
        <v>180818326.09999999</v>
      </c>
      <c r="M597" s="132">
        <v>1765858995.660001</v>
      </c>
      <c r="N597" s="132">
        <v>1545965209.74</v>
      </c>
      <c r="O597" s="132">
        <v>165695912.96000007</v>
      </c>
      <c r="P597" s="132">
        <v>1587609068.9199989</v>
      </c>
      <c r="Q597" s="132">
        <v>1650907636.5600002</v>
      </c>
      <c r="R597" s="132">
        <v>176713489.31999996</v>
      </c>
      <c r="S597" s="132">
        <v>1694904707.6400025</v>
      </c>
      <c r="T597" s="132">
        <v>1548890551.5099993</v>
      </c>
      <c r="U597" s="133">
        <v>166956670.60999998</v>
      </c>
      <c r="V597" s="133">
        <v>1589241920.4100032</v>
      </c>
      <c r="W597" s="133">
        <v>1771715957.1399982</v>
      </c>
      <c r="X597" s="133">
        <v>190981894.94</v>
      </c>
      <c r="Y597" s="133">
        <v>1978636705.3499999</v>
      </c>
      <c r="Z597" s="133">
        <v>1940208301.4100001</v>
      </c>
      <c r="AA597" s="134">
        <v>23329381.41</v>
      </c>
      <c r="AB597" s="133">
        <v>207409185.34000003</v>
      </c>
      <c r="AC597" s="135">
        <v>2277855335.750001</v>
      </c>
      <c r="AD597" s="133">
        <v>1854242154.0700002</v>
      </c>
      <c r="AE597" s="134">
        <v>16182888.799999999</v>
      </c>
      <c r="AF597" s="133">
        <v>198083286.22000003</v>
      </c>
      <c r="AG597" s="135">
        <v>2188340759.2900009</v>
      </c>
      <c r="AH597" s="133">
        <v>1705281042.5599999</v>
      </c>
      <c r="AI597" s="134">
        <v>23456183.219999999</v>
      </c>
      <c r="AJ597" s="133">
        <v>176226768.24000001</v>
      </c>
      <c r="AK597" s="135">
        <v>2064777925.5799983</v>
      </c>
      <c r="AL597" s="133">
        <v>2083222848.3299999</v>
      </c>
      <c r="AM597" s="134">
        <v>25393078.289999999</v>
      </c>
      <c r="AN597" s="133">
        <v>211582539.86000001</v>
      </c>
      <c r="AO597" s="135">
        <v>2503325073.8000026</v>
      </c>
      <c r="AP597" s="133">
        <f t="shared" ref="AP597:AQ597" si="188">+AP595+AP130</f>
        <v>2704561474.25</v>
      </c>
      <c r="AQ597" s="134">
        <f t="shared" si="188"/>
        <v>27270277.079999998</v>
      </c>
      <c r="AR597" s="133">
        <f>+AR595+AR130</f>
        <v>266140678.36200601</v>
      </c>
      <c r="AS597" s="135">
        <f>+AS595+AS568</f>
        <v>3220884183.7370219</v>
      </c>
      <c r="AT597" s="133"/>
      <c r="AU597" s="133"/>
      <c r="AV597" s="133">
        <f>+AV595+AV130</f>
        <v>539023</v>
      </c>
      <c r="AW597" s="133">
        <f t="shared" ref="AW597:AY597" si="189">+AW595+AW130</f>
        <v>532490</v>
      </c>
      <c r="AX597" s="133">
        <f t="shared" si="189"/>
        <v>585342</v>
      </c>
      <c r="AY597" s="133">
        <f t="shared" si="189"/>
        <v>597366</v>
      </c>
      <c r="AZ597" s="133">
        <f t="shared" ref="AZ597:BA597" si="190">+AZ595+AZ130</f>
        <v>635425</v>
      </c>
      <c r="BA597" s="133">
        <f t="shared" si="190"/>
        <v>633926</v>
      </c>
      <c r="BB597" s="133"/>
      <c r="BC597" s="133"/>
      <c r="BD597" s="133">
        <f>+BD568+BD595</f>
        <v>2451036655.6999989</v>
      </c>
      <c r="BE597" s="136">
        <f>+BD597/F597</f>
        <v>633.04296845964143</v>
      </c>
      <c r="BF597" s="137"/>
      <c r="BG597" s="138">
        <f>+BG595+BG568</f>
        <v>398132805.12000018</v>
      </c>
      <c r="BH597" s="139">
        <f>+BH595+BH568</f>
        <v>0.99999999999999889</v>
      </c>
      <c r="BI597" s="140">
        <f>+BI595+BI568</f>
        <v>0.99999999999999911</v>
      </c>
    </row>
    <row r="598" spans="1:64" ht="30" thickTop="1" x14ac:dyDescent="0.25">
      <c r="A598" s="141"/>
      <c r="B598" s="142"/>
      <c r="C598"/>
      <c r="D598"/>
      <c r="E598"/>
      <c r="F598"/>
      <c r="G598"/>
      <c r="H598"/>
      <c r="I598"/>
      <c r="J598"/>
      <c r="K598"/>
      <c r="L598"/>
      <c r="M598"/>
      <c r="N598"/>
      <c r="O598">
        <v>1</v>
      </c>
      <c r="P598">
        <v>2</v>
      </c>
      <c r="Q598">
        <v>3</v>
      </c>
      <c r="R598">
        <v>4</v>
      </c>
      <c r="S598">
        <v>5</v>
      </c>
      <c r="T598">
        <v>6</v>
      </c>
      <c r="U598">
        <v>7</v>
      </c>
      <c r="V598">
        <v>8</v>
      </c>
      <c r="W598">
        <v>9</v>
      </c>
      <c r="X598">
        <v>10</v>
      </c>
      <c r="Y598">
        <v>11</v>
      </c>
      <c r="Z598">
        <v>12</v>
      </c>
      <c r="AA598" s="143">
        <v>13</v>
      </c>
      <c r="AB598">
        <v>14</v>
      </c>
      <c r="AC598">
        <v>15</v>
      </c>
      <c r="AD598">
        <v>16</v>
      </c>
      <c r="AE598" s="143">
        <v>17</v>
      </c>
      <c r="AF598">
        <v>18</v>
      </c>
      <c r="AG598">
        <v>19</v>
      </c>
      <c r="AH598">
        <v>20</v>
      </c>
      <c r="AI598" s="143">
        <v>21</v>
      </c>
      <c r="AJ598">
        <v>22</v>
      </c>
      <c r="AK598">
        <v>23</v>
      </c>
      <c r="AL598">
        <v>24</v>
      </c>
      <c r="AM598" s="143">
        <v>25</v>
      </c>
      <c r="AN598">
        <v>26</v>
      </c>
      <c r="AO598">
        <v>27</v>
      </c>
      <c r="AP598">
        <v>28</v>
      </c>
      <c r="AQ598" s="143">
        <v>29</v>
      </c>
      <c r="AR598">
        <v>30</v>
      </c>
      <c r="AS598">
        <v>31</v>
      </c>
      <c r="AT598">
        <v>32</v>
      </c>
      <c r="AU598">
        <v>33</v>
      </c>
      <c r="AV598">
        <v>34</v>
      </c>
      <c r="AW598">
        <v>35</v>
      </c>
      <c r="AX598">
        <v>36</v>
      </c>
      <c r="AY598">
        <v>37</v>
      </c>
      <c r="AZ598">
        <v>38</v>
      </c>
      <c r="BA598">
        <v>39</v>
      </c>
      <c r="BB598">
        <v>40</v>
      </c>
      <c r="BC598">
        <v>41</v>
      </c>
      <c r="BD598">
        <v>42</v>
      </c>
      <c r="BE598" s="144" t="s">
        <v>687</v>
      </c>
      <c r="BF598" s="145" t="s">
        <v>688</v>
      </c>
      <c r="BG598" s="145" t="s">
        <v>689</v>
      </c>
      <c r="BH598" s="146" t="s">
        <v>690</v>
      </c>
      <c r="BI598" s="145" t="s">
        <v>691</v>
      </c>
      <c r="BJ598" s="147" t="s">
        <v>692</v>
      </c>
      <c r="BK598" s="148"/>
      <c r="BL598" s="149">
        <f>1-BI597</f>
        <v>0</v>
      </c>
    </row>
    <row r="599" spans="1:64" ht="15.75" thickBot="1" x14ac:dyDescent="0.3">
      <c r="A599" s="141"/>
      <c r="B599" s="142"/>
      <c r="C599">
        <v>1</v>
      </c>
      <c r="D599">
        <v>2</v>
      </c>
      <c r="E599">
        <v>3</v>
      </c>
      <c r="F599">
        <v>4</v>
      </c>
      <c r="G599">
        <v>5</v>
      </c>
      <c r="H599">
        <v>6</v>
      </c>
      <c r="I599">
        <v>7</v>
      </c>
      <c r="J599">
        <v>8</v>
      </c>
      <c r="K599">
        <v>9</v>
      </c>
      <c r="L599">
        <v>10</v>
      </c>
      <c r="M599">
        <v>11</v>
      </c>
      <c r="N599">
        <v>12</v>
      </c>
      <c r="O599">
        <v>13</v>
      </c>
      <c r="P599">
        <v>14</v>
      </c>
      <c r="Q599">
        <v>15</v>
      </c>
      <c r="R599">
        <v>16</v>
      </c>
      <c r="S599">
        <v>17</v>
      </c>
      <c r="T599">
        <v>18</v>
      </c>
      <c r="U599">
        <v>19</v>
      </c>
      <c r="V599">
        <v>20</v>
      </c>
      <c r="W599">
        <v>21</v>
      </c>
      <c r="X599">
        <v>22</v>
      </c>
      <c r="Y599">
        <v>23</v>
      </c>
      <c r="Z599">
        <v>24</v>
      </c>
      <c r="AA599" s="143">
        <v>25</v>
      </c>
      <c r="AB599">
        <v>26</v>
      </c>
      <c r="AC599">
        <v>27</v>
      </c>
      <c r="AD599">
        <v>28</v>
      </c>
      <c r="AE599" s="143">
        <v>29</v>
      </c>
      <c r="AF599">
        <v>30</v>
      </c>
      <c r="AG599">
        <v>31</v>
      </c>
      <c r="AH599">
        <v>32</v>
      </c>
      <c r="AI599" s="143">
        <v>33</v>
      </c>
      <c r="AJ599">
        <v>34</v>
      </c>
      <c r="AK599">
        <v>35</v>
      </c>
      <c r="AL599">
        <v>36</v>
      </c>
      <c r="AM599" s="143">
        <v>37</v>
      </c>
      <c r="AN599">
        <v>38</v>
      </c>
      <c r="AO599">
        <v>39</v>
      </c>
      <c r="AP599">
        <v>40</v>
      </c>
      <c r="AQ599" s="143">
        <v>41</v>
      </c>
      <c r="AR599">
        <v>42</v>
      </c>
      <c r="AS599">
        <v>43</v>
      </c>
      <c r="AT599">
        <v>44</v>
      </c>
      <c r="AU599">
        <v>45</v>
      </c>
      <c r="AV599">
        <v>46</v>
      </c>
      <c r="AW599">
        <v>47</v>
      </c>
      <c r="AX599">
        <v>48</v>
      </c>
      <c r="AY599">
        <v>49</v>
      </c>
      <c r="AZ599">
        <v>50</v>
      </c>
      <c r="BA599">
        <v>51</v>
      </c>
      <c r="BB599">
        <v>52</v>
      </c>
      <c r="BC599">
        <v>53</v>
      </c>
      <c r="BD599">
        <v>54</v>
      </c>
      <c r="BE599" s="150">
        <v>1</v>
      </c>
      <c r="BF599" s="151">
        <v>2</v>
      </c>
      <c r="BG599" s="150">
        <v>3</v>
      </c>
      <c r="BH599" s="152" t="s">
        <v>693</v>
      </c>
      <c r="BI599" s="150">
        <v>5</v>
      </c>
      <c r="BJ599" s="151" t="s">
        <v>694</v>
      </c>
      <c r="BK599" s="153"/>
    </row>
    <row r="600" spans="1:64" ht="18.75" thickBot="1" x14ac:dyDescent="0.3">
      <c r="A600" s="154"/>
      <c r="B600" s="154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 s="143"/>
      <c r="AB600" t="s">
        <v>695</v>
      </c>
      <c r="AC600" s="155">
        <v>1093882</v>
      </c>
      <c r="AD600" s="156"/>
      <c r="AE600" s="157"/>
      <c r="AF600" s="156"/>
      <c r="AG600" s="156"/>
      <c r="AH600" s="156"/>
      <c r="AI600" s="157"/>
      <c r="AL600" s="156"/>
      <c r="AM600" s="157"/>
      <c r="AP600" s="156"/>
      <c r="AQ600" s="157"/>
      <c r="AS600" s="63"/>
      <c r="AT600" s="63"/>
      <c r="AU600" s="63"/>
      <c r="BD600" s="63"/>
      <c r="BE600" s="158" t="s">
        <v>696</v>
      </c>
      <c r="BF600" s="156">
        <f>+AC600</f>
        <v>1093882</v>
      </c>
      <c r="BG600" s="159">
        <f>DSUM($D$1:$DQ$566,BD599-1,$X$602:$X$603)</f>
        <v>379223427.76000047</v>
      </c>
      <c r="BH600" s="160">
        <f t="shared" ref="BH600:BH604" si="191">ROUND(BG600/BF600,2)</f>
        <v>346.68</v>
      </c>
      <c r="BI600" s="161">
        <v>1.5</v>
      </c>
      <c r="BJ600" s="193">
        <f>+BH600*BI600</f>
        <v>520.02</v>
      </c>
    </row>
    <row r="601" spans="1:64" ht="18.75" thickBot="1" x14ac:dyDescent="0.3">
      <c r="A601" s="2"/>
      <c r="B601" s="2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 s="163"/>
      <c r="X601" s="164"/>
      <c r="Y601" s="164"/>
      <c r="Z601" s="164"/>
      <c r="AA601" s="165"/>
      <c r="AB601" t="s">
        <v>695</v>
      </c>
      <c r="AC601" s="155">
        <v>2010820</v>
      </c>
      <c r="AD601" s="156"/>
      <c r="AE601" s="157"/>
      <c r="AF601" s="156"/>
      <c r="AG601" s="156"/>
      <c r="AH601" s="156"/>
      <c r="AI601" s="157"/>
      <c r="AL601" s="156"/>
      <c r="AM601" s="157"/>
      <c r="AP601" s="156"/>
      <c r="AQ601" s="157"/>
      <c r="AS601" s="63"/>
      <c r="AT601" s="63"/>
      <c r="AU601" s="63"/>
      <c r="BD601" s="63"/>
      <c r="BE601" s="158" t="s">
        <v>697</v>
      </c>
      <c r="BF601" s="156">
        <f t="shared" ref="BF601:BF602" si="192">+AC601</f>
        <v>2010820</v>
      </c>
      <c r="BG601" s="159">
        <f>DSUM($D$1:$DQ$566,BD599-1,$Y$602:$Y$603)</f>
        <v>1021662983.98</v>
      </c>
      <c r="BH601" s="160">
        <f t="shared" si="191"/>
        <v>508.08</v>
      </c>
      <c r="BI601" s="161">
        <v>1</v>
      </c>
      <c r="BJ601" s="193">
        <f t="shared" ref="BJ601:BJ605" si="193">+BH601*BI601</f>
        <v>508.08</v>
      </c>
    </row>
    <row r="602" spans="1:64" ht="15" x14ac:dyDescent="0.25">
      <c r="A602" s="2"/>
      <c r="B602" s="2"/>
      <c r="C602" t="s">
        <v>0</v>
      </c>
      <c r="D602" t="s">
        <v>0</v>
      </c>
      <c r="E602" t="s">
        <v>0</v>
      </c>
      <c r="F602" t="s">
        <v>0</v>
      </c>
      <c r="G602" t="s">
        <v>0</v>
      </c>
      <c r="H602" t="s">
        <v>0</v>
      </c>
      <c r="I602" t="s">
        <v>0</v>
      </c>
      <c r="J602" t="s">
        <v>0</v>
      </c>
      <c r="K602" t="s">
        <v>0</v>
      </c>
      <c r="L602" t="s">
        <v>0</v>
      </c>
      <c r="M602" t="s">
        <v>0</v>
      </c>
      <c r="N602" t="s">
        <v>0</v>
      </c>
      <c r="O602" t="s">
        <v>0</v>
      </c>
      <c r="P602" t="s">
        <v>0</v>
      </c>
      <c r="Q602" t="s">
        <v>0</v>
      </c>
      <c r="R602" t="s">
        <v>0</v>
      </c>
      <c r="S602" t="s">
        <v>0</v>
      </c>
      <c r="T602" t="s">
        <v>0</v>
      </c>
      <c r="U602" t="s">
        <v>0</v>
      </c>
      <c r="V602" t="s">
        <v>0</v>
      </c>
      <c r="W602" t="s">
        <v>0</v>
      </c>
      <c r="X602" s="163" t="s">
        <v>1</v>
      </c>
      <c r="Y602" s="163" t="s">
        <v>1</v>
      </c>
      <c r="Z602" s="163" t="s">
        <v>1</v>
      </c>
      <c r="AA602" s="143"/>
      <c r="AB602" t="s">
        <v>695</v>
      </c>
      <c r="AC602" s="155">
        <v>767131</v>
      </c>
      <c r="AD602" s="156"/>
      <c r="AE602" s="157"/>
      <c r="AF602" s="156"/>
      <c r="AG602" s="156"/>
      <c r="AH602" s="156"/>
      <c r="AI602" s="157"/>
      <c r="AL602" s="156"/>
      <c r="AM602" s="157"/>
      <c r="AP602" s="156"/>
      <c r="AQ602" s="157"/>
      <c r="AS602" s="63"/>
      <c r="AT602" s="63"/>
      <c r="AU602" s="63"/>
      <c r="AX602" s="133">
        <f>+AX568*G7</f>
        <v>116529885.36000001</v>
      </c>
      <c r="BD602" s="63"/>
      <c r="BE602" s="158" t="s">
        <v>698</v>
      </c>
      <c r="BF602" s="156">
        <f t="shared" si="192"/>
        <v>767131</v>
      </c>
      <c r="BG602" s="159">
        <f>DSUM($D$1:$DQ$566,BD599-1,$Z$602:$Z$603)</f>
        <v>818802228.04999995</v>
      </c>
      <c r="BH602" s="160">
        <f t="shared" si="191"/>
        <v>1067.3599999999999</v>
      </c>
      <c r="BI602" s="161">
        <v>1</v>
      </c>
      <c r="BJ602" s="161">
        <f t="shared" si="193"/>
        <v>1067.3599999999999</v>
      </c>
    </row>
    <row r="603" spans="1:64" ht="15.75" thickBot="1" x14ac:dyDescent="0.3">
      <c r="A603" s="2"/>
      <c r="B603" s="2"/>
      <c r="C603" s="166">
        <v>1</v>
      </c>
      <c r="D603" s="167">
        <v>2</v>
      </c>
      <c r="E603" s="166">
        <v>3</v>
      </c>
      <c r="F603" s="166">
        <v>4</v>
      </c>
      <c r="G603" s="166">
        <v>5</v>
      </c>
      <c r="H603" s="166">
        <v>6</v>
      </c>
      <c r="I603" s="166">
        <v>7</v>
      </c>
      <c r="J603" s="166">
        <v>8</v>
      </c>
      <c r="K603" s="166">
        <v>9</v>
      </c>
      <c r="L603" s="166">
        <v>10</v>
      </c>
      <c r="M603" s="166">
        <v>11</v>
      </c>
      <c r="N603" s="166">
        <v>12</v>
      </c>
      <c r="O603" s="166">
        <v>13</v>
      </c>
      <c r="P603" s="166">
        <v>14</v>
      </c>
      <c r="Q603" s="168">
        <v>15</v>
      </c>
      <c r="R603" s="166">
        <v>16</v>
      </c>
      <c r="S603" s="166">
        <v>17</v>
      </c>
      <c r="T603" s="166">
        <v>18</v>
      </c>
      <c r="U603" s="168">
        <v>19</v>
      </c>
      <c r="V603" s="166">
        <v>20</v>
      </c>
      <c r="W603" s="168">
        <v>21</v>
      </c>
      <c r="X603" s="163" t="s">
        <v>85</v>
      </c>
      <c r="Y603" s="77" t="s">
        <v>89</v>
      </c>
      <c r="Z603" s="163" t="s">
        <v>206</v>
      </c>
      <c r="AA603" s="143"/>
      <c r="AB603" s="163"/>
      <c r="AC603" s="156"/>
      <c r="AD603" s="156"/>
      <c r="AE603" s="157"/>
      <c r="AF603" s="156"/>
      <c r="AG603" s="156"/>
      <c r="AH603" s="156"/>
      <c r="AI603" s="157"/>
      <c r="AL603" s="156"/>
      <c r="AM603" s="157"/>
      <c r="AP603" s="156"/>
      <c r="AQ603" s="157"/>
      <c r="AS603" s="156"/>
      <c r="AT603" s="156"/>
      <c r="AU603" s="156"/>
      <c r="BD603" s="156"/>
      <c r="BE603" s="158" t="s">
        <v>699</v>
      </c>
      <c r="BF603" s="156">
        <f>+BF601+BF600</f>
        <v>3104702</v>
      </c>
      <c r="BG603" s="169">
        <f>+BG601+BG600</f>
        <v>1400886411.7400005</v>
      </c>
      <c r="BH603" s="160">
        <f t="shared" si="191"/>
        <v>451.21</v>
      </c>
      <c r="BI603" s="161">
        <v>1</v>
      </c>
      <c r="BJ603" s="161">
        <f t="shared" si="193"/>
        <v>451.21</v>
      </c>
    </row>
    <row r="604" spans="1:64" ht="27.75" thickTop="1" thickBot="1" x14ac:dyDescent="0.3">
      <c r="A604" s="2"/>
      <c r="B604" s="2"/>
      <c r="C604" s="170" t="s">
        <v>664</v>
      </c>
      <c r="D604" s="171" t="s">
        <v>665</v>
      </c>
      <c r="E604" s="172" t="s">
        <v>666</v>
      </c>
      <c r="F604" s="172" t="s">
        <v>667</v>
      </c>
      <c r="G604" s="170" t="s">
        <v>668</v>
      </c>
      <c r="H604" s="172" t="s">
        <v>669</v>
      </c>
      <c r="I604" s="173" t="s">
        <v>670</v>
      </c>
      <c r="J604" s="170" t="s">
        <v>671</v>
      </c>
      <c r="K604" s="172" t="s">
        <v>672</v>
      </c>
      <c r="L604" s="172" t="s">
        <v>673</v>
      </c>
      <c r="M604" s="172" t="s">
        <v>674</v>
      </c>
      <c r="N604" s="172" t="s">
        <v>675</v>
      </c>
      <c r="O604" s="170" t="s">
        <v>676</v>
      </c>
      <c r="P604" s="172" t="s">
        <v>677</v>
      </c>
      <c r="Q604" s="174" t="s">
        <v>678</v>
      </c>
      <c r="R604" s="172" t="s">
        <v>679</v>
      </c>
      <c r="S604" s="170" t="s">
        <v>680</v>
      </c>
      <c r="T604" s="170" t="s">
        <v>681</v>
      </c>
      <c r="U604" s="174" t="s">
        <v>682</v>
      </c>
      <c r="V604" s="172" t="s">
        <v>683</v>
      </c>
      <c r="W604" s="163" t="s">
        <v>698</v>
      </c>
      <c r="X604" s="163" t="s">
        <v>700</v>
      </c>
      <c r="Y604" s="163" t="s">
        <v>697</v>
      </c>
      <c r="Z604" s="163" t="s">
        <v>698</v>
      </c>
      <c r="AA604" s="143"/>
      <c r="AB604" s="163"/>
      <c r="AC604" s="156"/>
      <c r="AD604" s="156"/>
      <c r="AE604" s="157"/>
      <c r="AF604" s="156"/>
      <c r="AG604" s="156"/>
      <c r="AH604" s="156"/>
      <c r="AI604" s="157"/>
      <c r="AL604" s="156"/>
      <c r="AM604" s="157"/>
      <c r="AP604" s="156"/>
      <c r="AQ604" s="157"/>
      <c r="AS604" s="156"/>
      <c r="AT604" s="156"/>
      <c r="AU604" s="156"/>
      <c r="BD604" s="156"/>
      <c r="BE604" s="158" t="s">
        <v>701</v>
      </c>
      <c r="BF604" s="156">
        <f>+BF603+BF602</f>
        <v>3871833</v>
      </c>
      <c r="BG604" s="169">
        <f>+BG603+BG602</f>
        <v>2219688639.7900004</v>
      </c>
      <c r="BH604" s="160">
        <f t="shared" si="191"/>
        <v>573.29</v>
      </c>
      <c r="BI604" s="175">
        <v>1</v>
      </c>
      <c r="BJ604" s="161">
        <f t="shared" si="193"/>
        <v>573.29</v>
      </c>
    </row>
    <row r="605" spans="1:64" ht="18.75" thickTop="1" x14ac:dyDescent="0.25">
      <c r="A605" s="2"/>
      <c r="B605" s="2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 s="163"/>
      <c r="Y605" s="163"/>
      <c r="Z605" s="163"/>
      <c r="AA605" s="143"/>
      <c r="AB605" s="163"/>
      <c r="AC605" s="156"/>
      <c r="AD605" s="156"/>
      <c r="AE605" s="157"/>
      <c r="AF605" s="156"/>
      <c r="AG605" s="156"/>
      <c r="AH605" s="156"/>
      <c r="AI605" s="157"/>
      <c r="AL605" s="156"/>
      <c r="AM605" s="157"/>
      <c r="AP605" s="156"/>
      <c r="AQ605" s="157"/>
      <c r="AS605" s="156"/>
      <c r="AT605" s="156"/>
      <c r="AU605" s="156"/>
      <c r="BD605" s="156"/>
      <c r="BE605" s="158" t="s">
        <v>702</v>
      </c>
      <c r="BF605" s="156">
        <f>+BF603</f>
        <v>3104702</v>
      </c>
      <c r="BG605" s="176">
        <f>+BD595</f>
        <v>231348015.91000003</v>
      </c>
      <c r="BH605" s="160">
        <f>ROUND(BG605/BF605,2)</f>
        <v>74.52</v>
      </c>
      <c r="BI605" s="175">
        <v>1</v>
      </c>
      <c r="BJ605" s="162">
        <f t="shared" si="193"/>
        <v>74.52</v>
      </c>
    </row>
    <row r="606" spans="1:64" x14ac:dyDescent="0.2">
      <c r="A606" s="2"/>
      <c r="B606" s="2"/>
      <c r="C606" s="2"/>
      <c r="F606" s="2"/>
      <c r="R606" s="96"/>
      <c r="S606" s="96"/>
      <c r="T606" s="96"/>
      <c r="U606" s="96"/>
      <c r="V606" s="96"/>
      <c r="W606" s="96"/>
      <c r="X606" s="96"/>
      <c r="Y606" s="96"/>
      <c r="Z606" s="96"/>
      <c r="AA606" s="98"/>
      <c r="AB606" s="96"/>
      <c r="AC606" s="96"/>
      <c r="AD606" s="96"/>
      <c r="AE606" s="98"/>
      <c r="AF606" s="96"/>
      <c r="AG606" s="96"/>
      <c r="AH606" s="96"/>
      <c r="AI606" s="98"/>
      <c r="AJ606" s="96"/>
      <c r="AK606" s="96"/>
      <c r="AL606" s="96"/>
      <c r="AM606" s="98"/>
      <c r="AN606" s="96"/>
      <c r="AO606" s="96"/>
      <c r="AP606" s="96"/>
      <c r="AQ606" s="98"/>
      <c r="AR606" s="96"/>
      <c r="AS606" s="96"/>
      <c r="AT606" s="96"/>
      <c r="AU606" s="96"/>
      <c r="AV606" s="96"/>
      <c r="AW606" s="96"/>
      <c r="AX606" s="96"/>
      <c r="AY606" s="96"/>
      <c r="AZ606" s="96"/>
      <c r="BA606" s="96"/>
      <c r="BB606" s="96"/>
      <c r="BC606" s="96"/>
    </row>
    <row r="607" spans="1:64" x14ac:dyDescent="0.2">
      <c r="R607" s="96"/>
      <c r="V607" s="96"/>
      <c r="W607" s="96"/>
      <c r="X607" s="96"/>
      <c r="Y607" s="96"/>
      <c r="Z607" s="96"/>
      <c r="AA607" s="98"/>
      <c r="AB607" s="96"/>
      <c r="AC607" s="96"/>
      <c r="AD607" s="96"/>
      <c r="AE607" s="98"/>
      <c r="AF607" s="96"/>
      <c r="AG607" s="96"/>
      <c r="AH607" s="96"/>
      <c r="AI607" s="98"/>
      <c r="AJ607" s="96"/>
      <c r="AK607" s="97"/>
      <c r="AL607" s="96"/>
      <c r="AM607" s="98"/>
      <c r="AN607" s="96"/>
      <c r="AO607" s="96"/>
      <c r="AP607" s="96"/>
      <c r="AQ607" s="98"/>
      <c r="AR607" s="96"/>
      <c r="AS607" s="96"/>
      <c r="AT607" s="96"/>
      <c r="AU607" s="96"/>
      <c r="AV607" s="96"/>
      <c r="AW607" s="96"/>
      <c r="AX607" s="96"/>
      <c r="AY607" s="96"/>
      <c r="AZ607" s="96"/>
      <c r="BA607" s="96"/>
      <c r="BB607" s="96"/>
      <c r="BC607" s="96"/>
      <c r="BD607" s="178"/>
      <c r="BG607" s="179">
        <f>+BG605+BG604</f>
        <v>2451036655.7000003</v>
      </c>
    </row>
    <row r="608" spans="1:64" x14ac:dyDescent="0.2">
      <c r="R608" s="96"/>
      <c r="V608" s="96"/>
      <c r="W608" s="96"/>
      <c r="X608" s="96"/>
      <c r="Y608" s="96"/>
      <c r="Z608" s="96"/>
      <c r="AA608" s="98"/>
      <c r="AB608" s="96"/>
      <c r="AC608" s="96"/>
      <c r="AD608" s="96"/>
      <c r="AE608" s="98"/>
      <c r="AF608" s="96"/>
      <c r="AG608" s="96"/>
      <c r="AH608" s="96"/>
      <c r="AI608" s="98"/>
      <c r="AJ608" s="96"/>
      <c r="AK608" s="96"/>
      <c r="AL608" s="96"/>
      <c r="AM608" s="98"/>
      <c r="AN608" s="96"/>
      <c r="AO608" s="96"/>
      <c r="AP608" s="96"/>
      <c r="AQ608" s="98"/>
      <c r="AR608" s="96"/>
      <c r="AS608" s="96"/>
      <c r="AT608" s="96"/>
      <c r="AU608" s="96"/>
      <c r="AV608" s="96"/>
      <c r="AW608" s="96"/>
      <c r="AX608" s="96"/>
      <c r="AY608" s="96"/>
      <c r="AZ608" s="96"/>
      <c r="BA608" s="96"/>
      <c r="BB608" s="96"/>
      <c r="BC608" s="96"/>
    </row>
    <row r="609" spans="17:55" ht="15" x14ac:dyDescent="0.25">
      <c r="Q609" s="63"/>
      <c r="R609" s="64"/>
      <c r="S609" s="65"/>
      <c r="T609" s="63"/>
      <c r="U609" s="64"/>
      <c r="V609" s="65"/>
      <c r="W609" s="63"/>
      <c r="X609" s="64"/>
      <c r="Y609" s="65"/>
      <c r="Z609" s="96"/>
      <c r="AA609" s="98"/>
      <c r="AB609" s="96"/>
      <c r="AC609" s="96"/>
      <c r="AD609" s="96"/>
      <c r="AE609" s="98"/>
      <c r="AF609" s="96"/>
      <c r="AG609" s="96"/>
      <c r="AH609" s="96"/>
      <c r="AI609" s="98"/>
      <c r="AJ609" s="96"/>
      <c r="AK609" s="96"/>
      <c r="AL609" s="96"/>
      <c r="AM609" s="98"/>
      <c r="AN609" s="96"/>
      <c r="AO609" s="96"/>
      <c r="AP609" s="96"/>
      <c r="AQ609" s="98"/>
      <c r="AR609" s="96"/>
      <c r="AS609" s="96"/>
      <c r="AT609" s="96"/>
      <c r="AU609" s="96"/>
      <c r="AV609" s="96"/>
      <c r="AW609" s="96"/>
      <c r="AX609" s="96"/>
      <c r="AY609" s="96"/>
      <c r="AZ609" s="96"/>
      <c r="BA609" s="96"/>
      <c r="BB609" s="96"/>
      <c r="BC609" s="96"/>
    </row>
    <row r="610" spans="17:55" ht="15" x14ac:dyDescent="0.25">
      <c r="Q610" s="63"/>
      <c r="R610" s="64"/>
      <c r="S610" s="65"/>
      <c r="T610" s="63"/>
      <c r="U610" s="64"/>
      <c r="V610" s="65"/>
      <c r="W610" s="63"/>
      <c r="X610" s="64"/>
      <c r="Y610" s="65"/>
      <c r="Z610" s="96"/>
      <c r="AA610" s="98"/>
      <c r="AB610" s="96"/>
      <c r="AC610" s="96"/>
      <c r="AD610" s="96"/>
      <c r="AE610" s="98"/>
      <c r="AF610" s="96"/>
      <c r="AG610" s="96"/>
      <c r="AH610" s="96"/>
      <c r="AI610" s="98"/>
      <c r="AJ610" s="96"/>
      <c r="AK610" s="96"/>
      <c r="AL610" s="96"/>
      <c r="AM610" s="98"/>
      <c r="AN610" s="96"/>
      <c r="AO610" s="96"/>
      <c r="AP610" s="96"/>
      <c r="AQ610" s="98"/>
      <c r="AR610" s="96"/>
      <c r="AS610" s="96"/>
      <c r="AT610" s="96"/>
      <c r="AU610" s="96"/>
      <c r="AV610" s="96"/>
      <c r="AW610" s="96"/>
      <c r="AX610" s="96"/>
      <c r="AY610" s="96"/>
      <c r="AZ610" s="96"/>
      <c r="BA610" s="96"/>
      <c r="BB610" s="96"/>
      <c r="BC610" s="96"/>
    </row>
    <row r="611" spans="17:55" ht="15" x14ac:dyDescent="0.25">
      <c r="Q611" s="63"/>
      <c r="R611" s="64"/>
      <c r="S611" s="65"/>
      <c r="T611" s="63"/>
      <c r="U611" s="64"/>
      <c r="V611" s="65"/>
      <c r="W611" s="63"/>
      <c r="X611" s="64"/>
      <c r="Y611" s="65"/>
    </row>
    <row r="612" spans="17:55" ht="15" x14ac:dyDescent="0.25">
      <c r="Q612" s="63"/>
      <c r="R612" s="64"/>
      <c r="S612" s="65"/>
      <c r="T612" s="63"/>
      <c r="U612" s="64"/>
      <c r="V612" s="65"/>
      <c r="W612" s="63"/>
      <c r="X612" s="64"/>
      <c r="Y612" s="65"/>
    </row>
    <row r="613" spans="17:55" ht="15" x14ac:dyDescent="0.25">
      <c r="Q613" s="63"/>
      <c r="R613" s="64"/>
      <c r="S613" s="65"/>
      <c r="T613" s="63"/>
      <c r="U613" s="64"/>
      <c r="V613" s="65"/>
      <c r="W613" s="63"/>
      <c r="X613" s="64"/>
      <c r="Y613" s="65"/>
    </row>
    <row r="614" spans="17:55" ht="15" x14ac:dyDescent="0.25">
      <c r="Q614" s="63"/>
      <c r="R614" s="64"/>
      <c r="S614" s="65"/>
      <c r="T614" s="63"/>
      <c r="U614" s="64"/>
      <c r="V614" s="65"/>
      <c r="W614" s="63"/>
      <c r="X614" s="64"/>
      <c r="Y614" s="65"/>
    </row>
    <row r="615" spans="17:55" ht="15" x14ac:dyDescent="0.25">
      <c r="Q615" s="63"/>
      <c r="R615" s="64"/>
      <c r="S615" s="65"/>
      <c r="T615" s="63"/>
      <c r="U615" s="64"/>
      <c r="V615" s="65"/>
      <c r="W615" s="63"/>
      <c r="X615" s="64"/>
      <c r="Y615" s="65"/>
    </row>
    <row r="616" spans="17:55" ht="15" x14ac:dyDescent="0.25">
      <c r="Q616" s="63"/>
      <c r="R616" s="64"/>
      <c r="S616" s="65"/>
      <c r="T616" s="63"/>
      <c r="U616" s="64"/>
      <c r="V616" s="65"/>
      <c r="W616" s="63"/>
      <c r="X616" s="64"/>
      <c r="Y616" s="65"/>
    </row>
    <row r="617" spans="17:55" ht="15" x14ac:dyDescent="0.25">
      <c r="Q617" s="63"/>
      <c r="R617" s="64"/>
      <c r="S617" s="65"/>
      <c r="T617" s="63"/>
      <c r="U617" s="64"/>
      <c r="V617" s="65"/>
      <c r="W617" s="63"/>
      <c r="X617" s="64"/>
      <c r="Y617" s="65"/>
    </row>
    <row r="618" spans="17:55" ht="15" x14ac:dyDescent="0.25">
      <c r="Q618" s="63"/>
      <c r="R618" s="64"/>
      <c r="S618" s="65"/>
      <c r="T618" s="63"/>
      <c r="U618" s="64"/>
      <c r="V618" s="65"/>
      <c r="W618" s="63"/>
      <c r="X618" s="64"/>
      <c r="Y618" s="65"/>
    </row>
    <row r="619" spans="17:55" ht="15" x14ac:dyDescent="0.25">
      <c r="Q619" s="63"/>
      <c r="R619" s="64"/>
      <c r="S619" s="65"/>
      <c r="T619" s="63"/>
      <c r="U619" s="64"/>
      <c r="V619" s="65"/>
      <c r="W619" s="63"/>
      <c r="X619" s="64"/>
      <c r="Y619" s="65"/>
    </row>
    <row r="620" spans="17:55" ht="15" x14ac:dyDescent="0.25">
      <c r="Q620" s="63"/>
      <c r="R620" s="64"/>
      <c r="S620" s="65"/>
      <c r="T620" s="63"/>
      <c r="U620" s="64"/>
      <c r="V620" s="65"/>
      <c r="W620" s="63"/>
      <c r="X620" s="64"/>
      <c r="Y620" s="65"/>
    </row>
    <row r="621" spans="17:55" ht="15" x14ac:dyDescent="0.25">
      <c r="Q621" s="63"/>
      <c r="R621" s="64"/>
      <c r="S621" s="65"/>
      <c r="T621" s="63"/>
      <c r="U621" s="64"/>
      <c r="V621" s="65"/>
      <c r="W621" s="63"/>
      <c r="X621" s="64"/>
      <c r="Y621" s="65"/>
    </row>
    <row r="622" spans="17:55" ht="15" x14ac:dyDescent="0.25">
      <c r="Q622" s="63"/>
      <c r="R622" s="64"/>
      <c r="S622" s="65"/>
      <c r="T622" s="63"/>
      <c r="U622" s="64"/>
      <c r="V622" s="65"/>
      <c r="W622" s="63"/>
      <c r="X622" s="64"/>
      <c r="Y622" s="65"/>
    </row>
    <row r="623" spans="17:55" ht="15" x14ac:dyDescent="0.25">
      <c r="Q623" s="63"/>
      <c r="R623" s="64"/>
      <c r="S623" s="65"/>
      <c r="T623" s="63"/>
      <c r="U623" s="64"/>
      <c r="V623" s="65"/>
      <c r="W623" s="63"/>
      <c r="X623" s="64"/>
      <c r="Y623" s="65"/>
    </row>
    <row r="624" spans="17:55" ht="15" x14ac:dyDescent="0.25">
      <c r="Q624" s="63"/>
      <c r="R624" s="64"/>
      <c r="S624" s="65"/>
      <c r="T624" s="63"/>
      <c r="U624" s="64"/>
      <c r="V624" s="65"/>
      <c r="W624" s="63"/>
      <c r="X624" s="64"/>
      <c r="Y624" s="65"/>
    </row>
    <row r="625" spans="17:25" ht="15" x14ac:dyDescent="0.25">
      <c r="Q625" s="63"/>
      <c r="R625" s="64"/>
      <c r="S625" s="65"/>
      <c r="T625" s="63"/>
      <c r="U625" s="64"/>
      <c r="V625" s="65"/>
      <c r="W625" s="63"/>
      <c r="X625" s="64"/>
      <c r="Y625" s="65"/>
    </row>
    <row r="626" spans="17:25" ht="15" x14ac:dyDescent="0.25">
      <c r="Q626" s="63"/>
      <c r="R626" s="64"/>
      <c r="S626" s="65"/>
      <c r="T626" s="63"/>
      <c r="U626" s="64"/>
      <c r="V626" s="65"/>
      <c r="W626" s="63"/>
      <c r="X626" s="64"/>
      <c r="Y626" s="65"/>
    </row>
    <row r="627" spans="17:25" ht="15" x14ac:dyDescent="0.25">
      <c r="Q627" s="63"/>
      <c r="R627" s="64"/>
      <c r="S627" s="65"/>
      <c r="T627" s="63"/>
      <c r="U627" s="64"/>
      <c r="V627" s="65"/>
      <c r="W627" s="63"/>
      <c r="X627" s="64"/>
      <c r="Y627" s="65"/>
    </row>
    <row r="628" spans="17:25" ht="15" x14ac:dyDescent="0.25">
      <c r="Q628" s="63"/>
      <c r="R628" s="64"/>
      <c r="S628" s="65"/>
      <c r="T628" s="63"/>
      <c r="U628" s="64"/>
      <c r="V628" s="65"/>
      <c r="W628" s="63"/>
      <c r="X628" s="64"/>
      <c r="Y628" s="65"/>
    </row>
    <row r="631" spans="17:25" x14ac:dyDescent="0.2">
      <c r="Q631" s="178"/>
      <c r="R631" s="178"/>
      <c r="S631" s="178"/>
      <c r="T631" s="178"/>
      <c r="U631" s="178"/>
      <c r="V631" s="178"/>
      <c r="W631" s="178"/>
      <c r="X631" s="178"/>
    </row>
    <row r="632" spans="17:25" x14ac:dyDescent="0.2">
      <c r="Q632" s="178"/>
      <c r="R632" s="178"/>
      <c r="S632" s="178"/>
      <c r="T632" s="178"/>
      <c r="U632" s="178"/>
      <c r="V632" s="178"/>
      <c r="W632" s="178"/>
      <c r="X632" s="178"/>
    </row>
    <row r="633" spans="17:25" x14ac:dyDescent="0.2">
      <c r="Q633" s="178"/>
      <c r="R633" s="178"/>
      <c r="S633" s="178"/>
      <c r="T633" s="178"/>
      <c r="U633" s="178"/>
      <c r="V633" s="178"/>
      <c r="W633" s="178"/>
      <c r="X633" s="178"/>
    </row>
    <row r="634" spans="17:25" x14ac:dyDescent="0.2">
      <c r="Q634" s="178"/>
      <c r="R634" s="178"/>
      <c r="S634" s="178"/>
      <c r="T634" s="178"/>
      <c r="U634" s="178"/>
      <c r="V634" s="178"/>
      <c r="W634" s="178"/>
      <c r="X634" s="178"/>
    </row>
    <row r="635" spans="17:25" x14ac:dyDescent="0.2">
      <c r="Q635" s="178"/>
      <c r="R635" s="178"/>
      <c r="S635" s="178"/>
      <c r="T635" s="178"/>
      <c r="U635" s="178"/>
      <c r="V635" s="178"/>
      <c r="W635" s="178"/>
      <c r="X635" s="178"/>
    </row>
    <row r="636" spans="17:25" x14ac:dyDescent="0.2">
      <c r="Q636" s="178"/>
      <c r="R636" s="178"/>
      <c r="S636" s="178"/>
      <c r="T636" s="178"/>
      <c r="U636" s="178"/>
      <c r="V636" s="178"/>
      <c r="W636" s="178"/>
      <c r="X636" s="178"/>
    </row>
    <row r="637" spans="17:25" x14ac:dyDescent="0.2">
      <c r="Q637" s="178"/>
      <c r="R637" s="178"/>
      <c r="S637" s="178"/>
      <c r="T637" s="178"/>
      <c r="U637" s="178"/>
      <c r="V637" s="178"/>
      <c r="W637" s="178"/>
      <c r="X637" s="178"/>
    </row>
    <row r="638" spans="17:25" x14ac:dyDescent="0.2">
      <c r="Q638" s="178"/>
      <c r="R638" s="178"/>
      <c r="S638" s="178"/>
      <c r="T638" s="178"/>
      <c r="U638" s="178"/>
      <c r="V638" s="178"/>
      <c r="W638" s="178"/>
      <c r="X638" s="178"/>
    </row>
    <row r="639" spans="17:25" x14ac:dyDescent="0.2">
      <c r="Q639" s="178"/>
      <c r="R639" s="178"/>
      <c r="S639" s="178"/>
      <c r="T639" s="178"/>
      <c r="U639" s="178"/>
      <c r="V639" s="178"/>
      <c r="W639" s="178"/>
      <c r="X639" s="178"/>
    </row>
    <row r="640" spans="17:25" x14ac:dyDescent="0.2">
      <c r="Q640" s="178"/>
      <c r="R640" s="178"/>
      <c r="S640" s="178"/>
      <c r="T640" s="178"/>
      <c r="U640" s="178"/>
      <c r="V640" s="178"/>
      <c r="W640" s="178"/>
      <c r="X640" s="178"/>
    </row>
    <row r="641" spans="17:24" x14ac:dyDescent="0.2">
      <c r="Q641" s="178"/>
      <c r="R641" s="178"/>
      <c r="S641" s="178"/>
      <c r="T641" s="178"/>
      <c r="U641" s="178"/>
      <c r="V641" s="178"/>
      <c r="W641" s="178"/>
      <c r="X641" s="178"/>
    </row>
    <row r="642" spans="17:24" x14ac:dyDescent="0.2">
      <c r="Q642" s="178"/>
      <c r="R642" s="178"/>
      <c r="S642" s="178"/>
      <c r="T642" s="178"/>
      <c r="U642" s="178"/>
      <c r="V642" s="178"/>
      <c r="W642" s="178"/>
      <c r="X642" s="178"/>
    </row>
    <row r="643" spans="17:24" x14ac:dyDescent="0.2">
      <c r="Q643" s="178"/>
      <c r="R643" s="178"/>
      <c r="S643" s="178"/>
      <c r="T643" s="178"/>
      <c r="U643" s="178"/>
      <c r="V643" s="178"/>
      <c r="W643" s="178"/>
      <c r="X643" s="178"/>
    </row>
    <row r="644" spans="17:24" x14ac:dyDescent="0.2">
      <c r="Q644" s="178"/>
      <c r="R644" s="178"/>
      <c r="S644" s="178"/>
      <c r="T644" s="178"/>
      <c r="U644" s="178"/>
      <c r="V644" s="178"/>
      <c r="W644" s="178"/>
      <c r="X644" s="178"/>
    </row>
    <row r="645" spans="17:24" x14ac:dyDescent="0.2">
      <c r="Q645" s="178"/>
      <c r="R645" s="178"/>
      <c r="S645" s="178"/>
      <c r="T645" s="178"/>
      <c r="U645" s="178"/>
      <c r="V645" s="178"/>
      <c r="W645" s="178"/>
      <c r="X645" s="178"/>
    </row>
    <row r="646" spans="17:24" x14ac:dyDescent="0.2">
      <c r="Q646" s="178"/>
      <c r="R646" s="178"/>
      <c r="S646" s="178"/>
      <c r="T646" s="178"/>
      <c r="U646" s="178"/>
      <c r="V646" s="178"/>
      <c r="W646" s="178"/>
      <c r="X646" s="178"/>
    </row>
    <row r="647" spans="17:24" x14ac:dyDescent="0.2">
      <c r="Q647" s="178"/>
      <c r="R647" s="178"/>
      <c r="S647" s="178"/>
      <c r="T647" s="178"/>
      <c r="U647" s="178"/>
      <c r="V647" s="178"/>
      <c r="W647" s="178"/>
      <c r="X647" s="178"/>
    </row>
    <row r="648" spans="17:24" x14ac:dyDescent="0.2">
      <c r="Q648" s="178"/>
      <c r="R648" s="178"/>
      <c r="S648" s="178"/>
      <c r="T648" s="178"/>
      <c r="U648" s="178"/>
      <c r="V648" s="178"/>
      <c r="W648" s="178"/>
      <c r="X648" s="178"/>
    </row>
    <row r="649" spans="17:24" x14ac:dyDescent="0.2">
      <c r="Q649" s="178"/>
      <c r="R649" s="178"/>
      <c r="S649" s="178"/>
      <c r="T649" s="178"/>
      <c r="U649" s="178"/>
      <c r="V649" s="178"/>
      <c r="W649" s="178"/>
      <c r="X649" s="178"/>
    </row>
    <row r="650" spans="17:24" x14ac:dyDescent="0.2">
      <c r="Q650" s="178"/>
      <c r="R650" s="178"/>
      <c r="S650" s="178"/>
      <c r="T650" s="178"/>
      <c r="U650" s="178"/>
      <c r="V650" s="178"/>
      <c r="W650" s="178"/>
      <c r="X650" s="178"/>
    </row>
    <row r="651" spans="17:24" x14ac:dyDescent="0.2">
      <c r="Q651" s="178"/>
      <c r="R651" s="178"/>
      <c r="S651" s="178"/>
      <c r="T651" s="178"/>
      <c r="U651" s="178"/>
      <c r="V651" s="178"/>
      <c r="W651" s="178"/>
      <c r="X651" s="178"/>
    </row>
    <row r="652" spans="17:24" x14ac:dyDescent="0.2">
      <c r="Q652" s="178"/>
      <c r="R652" s="178"/>
      <c r="S652" s="178"/>
      <c r="T652" s="178"/>
      <c r="U652" s="178"/>
      <c r="V652" s="178"/>
      <c r="W652" s="178"/>
      <c r="X652" s="178"/>
    </row>
    <row r="653" spans="17:24" x14ac:dyDescent="0.2">
      <c r="Q653" s="178"/>
      <c r="R653" s="178"/>
      <c r="S653" s="178"/>
      <c r="T653" s="178"/>
      <c r="U653" s="178"/>
      <c r="V653" s="178"/>
      <c r="W653" s="178"/>
      <c r="X653" s="178"/>
    </row>
  </sheetData>
  <autoFilter ref="A10:BI566"/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Udjeli</vt:lpstr>
      <vt:lpstr>Izračun udjela za 2025. (euri)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Jusup</dc:creator>
  <cp:lastModifiedBy>Lidija Senjanec</cp:lastModifiedBy>
  <dcterms:created xsi:type="dcterms:W3CDTF">2023-09-19T13:50:42Z</dcterms:created>
  <dcterms:modified xsi:type="dcterms:W3CDTF">2024-10-11T09:50:48Z</dcterms:modified>
</cp:coreProperties>
</file>